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DNCFP\Recursos\internet\Publicaciones\NUEVA WEB DNAP\RON_INFORMACIONCONSOLIDADA\"/>
    </mc:Choice>
  </mc:AlternateContent>
  <xr:revisionPtr revIDLastSave="0" documentId="13_ncr:1_{444A3DAC-D77A-4EF3-A522-1DA86ED3946E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enero" sheetId="1" r:id="rId1"/>
    <sheet name="febrero" sheetId="2" r:id="rId2"/>
    <sheet name="marzo" sheetId="4" r:id="rId3"/>
    <sheet name="abril" sheetId="6" r:id="rId4"/>
    <sheet name="mayo" sheetId="8" r:id="rId5"/>
    <sheet name="junio" sheetId="10" r:id="rId6"/>
    <sheet name="julio" sheetId="12" r:id="rId7"/>
    <sheet name="CONS" sheetId="1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3" l="1"/>
  <c r="F38" i="13" s="1"/>
  <c r="W38" i="13" s="1"/>
  <c r="D37" i="13"/>
  <c r="F37" i="13" s="1"/>
  <c r="W37" i="13" s="1"/>
  <c r="D36" i="13"/>
  <c r="F36" i="13" s="1"/>
  <c r="W36" i="13" s="1"/>
  <c r="AC35" i="13"/>
  <c r="D35" i="13"/>
  <c r="F35" i="13" s="1"/>
  <c r="D34" i="13"/>
  <c r="F34" i="13" s="1"/>
  <c r="W34" i="13" s="1"/>
  <c r="Y33" i="13"/>
  <c r="V33" i="13"/>
  <c r="V39" i="13" s="1"/>
  <c r="U33" i="13"/>
  <c r="U39" i="13" s="1"/>
  <c r="T33" i="13"/>
  <c r="T39" i="13" s="1"/>
  <c r="S33" i="13"/>
  <c r="S39" i="13" s="1"/>
  <c r="R33" i="13"/>
  <c r="R39" i="13" s="1"/>
  <c r="Q33" i="13"/>
  <c r="Q39" i="13" s="1"/>
  <c r="P33" i="13"/>
  <c r="P39" i="13" s="1"/>
  <c r="O33" i="13"/>
  <c r="O39" i="13" s="1"/>
  <c r="N33" i="13"/>
  <c r="N39" i="13" s="1"/>
  <c r="M33" i="13"/>
  <c r="M39" i="13" s="1"/>
  <c r="L33" i="13"/>
  <c r="L39" i="13" s="1"/>
  <c r="K33" i="13"/>
  <c r="K39" i="13" s="1"/>
  <c r="J33" i="13"/>
  <c r="J39" i="13" s="1"/>
  <c r="I33" i="13"/>
  <c r="I39" i="13" s="1"/>
  <c r="H33" i="13"/>
  <c r="H39" i="13" s="1"/>
  <c r="G33" i="13"/>
  <c r="G39" i="13" s="1"/>
  <c r="E33" i="13"/>
  <c r="E39" i="13" s="1"/>
  <c r="C33" i="13"/>
  <c r="C39" i="13" s="1"/>
  <c r="B33" i="13"/>
  <c r="B39" i="13" s="1"/>
  <c r="D32" i="13"/>
  <c r="F32" i="13" s="1"/>
  <c r="W32" i="13" s="1"/>
  <c r="D31" i="13"/>
  <c r="F31" i="13" s="1"/>
  <c r="W31" i="13" s="1"/>
  <c r="D30" i="13"/>
  <c r="F30" i="13" s="1"/>
  <c r="W30" i="13" s="1"/>
  <c r="D29" i="13"/>
  <c r="F29" i="13" s="1"/>
  <c r="W29" i="13" s="1"/>
  <c r="W28" i="13"/>
  <c r="AC28" i="13" s="1"/>
  <c r="F28" i="13"/>
  <c r="D28" i="13"/>
  <c r="D27" i="13"/>
  <c r="F27" i="13" s="1"/>
  <c r="W27" i="13" s="1"/>
  <c r="D26" i="13"/>
  <c r="F26" i="13" s="1"/>
  <c r="W26" i="13" s="1"/>
  <c r="D25" i="13"/>
  <c r="F25" i="13" s="1"/>
  <c r="W25" i="13" s="1"/>
  <c r="D24" i="13"/>
  <c r="F24" i="13" s="1"/>
  <c r="W24" i="13" s="1"/>
  <c r="D23" i="13"/>
  <c r="F23" i="13" s="1"/>
  <c r="W23" i="13" s="1"/>
  <c r="D22" i="13"/>
  <c r="F22" i="13" s="1"/>
  <c r="W22" i="13" s="1"/>
  <c r="D21" i="13"/>
  <c r="F21" i="13" s="1"/>
  <c r="W21" i="13" s="1"/>
  <c r="D20" i="13"/>
  <c r="F20" i="13" s="1"/>
  <c r="W20" i="13" s="1"/>
  <c r="F19" i="13"/>
  <c r="W19" i="13" s="1"/>
  <c r="D19" i="13"/>
  <c r="F18" i="13"/>
  <c r="W18" i="13" s="1"/>
  <c r="D18" i="13"/>
  <c r="D17" i="13"/>
  <c r="F17" i="13" s="1"/>
  <c r="W17" i="13" s="1"/>
  <c r="D16" i="13"/>
  <c r="F16" i="13" s="1"/>
  <c r="W16" i="13" s="1"/>
  <c r="D15" i="13"/>
  <c r="F15" i="13" s="1"/>
  <c r="W15" i="13" s="1"/>
  <c r="D14" i="13"/>
  <c r="F14" i="13" s="1"/>
  <c r="W14" i="13" s="1"/>
  <c r="D13" i="13"/>
  <c r="F13" i="13" s="1"/>
  <c r="W13" i="13" s="1"/>
  <c r="D12" i="13"/>
  <c r="F12" i="13" s="1"/>
  <c r="W12" i="13" s="1"/>
  <c r="D11" i="13"/>
  <c r="F11" i="13" s="1"/>
  <c r="W11" i="13" s="1"/>
  <c r="D10" i="13"/>
  <c r="D33" i="13" s="1"/>
  <c r="D39" i="13" s="1"/>
  <c r="E52" i="12"/>
  <c r="E55" i="12" s="1"/>
  <c r="Y39" i="12"/>
  <c r="V39" i="12"/>
  <c r="U39" i="12"/>
  <c r="T39" i="12"/>
  <c r="S39" i="12"/>
  <c r="R39" i="12"/>
  <c r="Q39" i="12"/>
  <c r="P39" i="12"/>
  <c r="E39" i="12"/>
  <c r="C39" i="12"/>
  <c r="B39" i="12"/>
  <c r="D38" i="12"/>
  <c r="F38" i="12" s="1"/>
  <c r="W38" i="12" s="1"/>
  <c r="AC38" i="12" s="1"/>
  <c r="D37" i="12"/>
  <c r="F37" i="12" s="1"/>
  <c r="W37" i="12" s="1"/>
  <c r="AC37" i="12" s="1"/>
  <c r="AA36" i="12"/>
  <c r="Y36" i="12"/>
  <c r="D36" i="12"/>
  <c r="F36" i="12" s="1"/>
  <c r="W36" i="12" s="1"/>
  <c r="AC36" i="12" s="1"/>
  <c r="AC35" i="12"/>
  <c r="D35" i="12"/>
  <c r="F35" i="12" s="1"/>
  <c r="F34" i="12"/>
  <c r="W34" i="12" s="1"/>
  <c r="AC34" i="12" s="1"/>
  <c r="D34" i="12"/>
  <c r="AA33" i="12"/>
  <c r="Y33" i="12"/>
  <c r="V33" i="12"/>
  <c r="U33" i="12"/>
  <c r="T33" i="12"/>
  <c r="S33" i="12"/>
  <c r="R33" i="12"/>
  <c r="Q33" i="12"/>
  <c r="P33" i="12"/>
  <c r="O33" i="12"/>
  <c r="O39" i="12" s="1"/>
  <c r="N33" i="12"/>
  <c r="N39" i="12" s="1"/>
  <c r="M33" i="12"/>
  <c r="M39" i="12" s="1"/>
  <c r="L33" i="12"/>
  <c r="L39" i="12" s="1"/>
  <c r="K33" i="12"/>
  <c r="K39" i="12" s="1"/>
  <c r="J33" i="12"/>
  <c r="J39" i="12" s="1"/>
  <c r="I33" i="12"/>
  <c r="I39" i="12" s="1"/>
  <c r="H33" i="12"/>
  <c r="H39" i="12" s="1"/>
  <c r="G33" i="12"/>
  <c r="G39" i="12" s="1"/>
  <c r="E33" i="12"/>
  <c r="C33" i="12"/>
  <c r="B33" i="12"/>
  <c r="D32" i="12"/>
  <c r="F32" i="12" s="1"/>
  <c r="W32" i="12" s="1"/>
  <c r="AC32" i="12" s="1"/>
  <c r="D31" i="12"/>
  <c r="F31" i="12" s="1"/>
  <c r="W31" i="12" s="1"/>
  <c r="AC31" i="12" s="1"/>
  <c r="D30" i="12"/>
  <c r="F30" i="12" s="1"/>
  <c r="W30" i="12" s="1"/>
  <c r="AC30" i="12" s="1"/>
  <c r="D29" i="12"/>
  <c r="F29" i="12" s="1"/>
  <c r="W29" i="12" s="1"/>
  <c r="AC29" i="12" s="1"/>
  <c r="D28" i="12"/>
  <c r="F28" i="12" s="1"/>
  <c r="W28" i="12" s="1"/>
  <c r="AC28" i="12" s="1"/>
  <c r="D27" i="12"/>
  <c r="F27" i="12" s="1"/>
  <c r="W27" i="12" s="1"/>
  <c r="AC27" i="12" s="1"/>
  <c r="D26" i="12"/>
  <c r="F26" i="12" s="1"/>
  <c r="W26" i="12" s="1"/>
  <c r="AC26" i="12" s="1"/>
  <c r="D25" i="12"/>
  <c r="F25" i="12" s="1"/>
  <c r="W25" i="12" s="1"/>
  <c r="AC25" i="12" s="1"/>
  <c r="D24" i="12"/>
  <c r="F24" i="12" s="1"/>
  <c r="W24" i="12" s="1"/>
  <c r="AC24" i="12" s="1"/>
  <c r="F23" i="12"/>
  <c r="W23" i="12" s="1"/>
  <c r="AC23" i="12" s="1"/>
  <c r="D23" i="12"/>
  <c r="D22" i="12"/>
  <c r="F22" i="12" s="1"/>
  <c r="W22" i="12" s="1"/>
  <c r="AC22" i="12" s="1"/>
  <c r="D21" i="12"/>
  <c r="F21" i="12" s="1"/>
  <c r="W21" i="12" s="1"/>
  <c r="AC21" i="12" s="1"/>
  <c r="D20" i="12"/>
  <c r="F20" i="12" s="1"/>
  <c r="W20" i="12" s="1"/>
  <c r="AC20" i="12" s="1"/>
  <c r="D19" i="12"/>
  <c r="F19" i="12" s="1"/>
  <c r="W19" i="12" s="1"/>
  <c r="AC19" i="12" s="1"/>
  <c r="D18" i="12"/>
  <c r="F18" i="12" s="1"/>
  <c r="W18" i="12" s="1"/>
  <c r="AC18" i="12" s="1"/>
  <c r="D17" i="12"/>
  <c r="F17" i="12" s="1"/>
  <c r="W17" i="12" s="1"/>
  <c r="AC17" i="12" s="1"/>
  <c r="D16" i="12"/>
  <c r="F16" i="12" s="1"/>
  <c r="W16" i="12" s="1"/>
  <c r="AC16" i="12" s="1"/>
  <c r="D15" i="12"/>
  <c r="F15" i="12" s="1"/>
  <c r="W15" i="12" s="1"/>
  <c r="AC15" i="12" s="1"/>
  <c r="D14" i="12"/>
  <c r="F14" i="12" s="1"/>
  <c r="W14" i="12" s="1"/>
  <c r="AC14" i="12" s="1"/>
  <c r="F13" i="12"/>
  <c r="W13" i="12" s="1"/>
  <c r="AC13" i="12" s="1"/>
  <c r="D13" i="12"/>
  <c r="D12" i="12"/>
  <c r="F12" i="12" s="1"/>
  <c r="W12" i="12" s="1"/>
  <c r="AC12" i="12" s="1"/>
  <c r="F11" i="12"/>
  <c r="W11" i="12" s="1"/>
  <c r="AC11" i="12" s="1"/>
  <c r="D11" i="12"/>
  <c r="D10" i="12"/>
  <c r="F10" i="12" s="1"/>
  <c r="AC21" i="13" l="1"/>
  <c r="AC34" i="13"/>
  <c r="AC12" i="13"/>
  <c r="AC31" i="13"/>
  <c r="AC18" i="13"/>
  <c r="AC20" i="13"/>
  <c r="AC25" i="13"/>
  <c r="AC32" i="13"/>
  <c r="AC24" i="13"/>
  <c r="AC27" i="13"/>
  <c r="AC29" i="13"/>
  <c r="AC14" i="13"/>
  <c r="AC36" i="13"/>
  <c r="AC26" i="13"/>
  <c r="F39" i="13"/>
  <c r="AC37" i="13"/>
  <c r="AC19" i="13"/>
  <c r="AC22" i="13"/>
  <c r="AC11" i="13"/>
  <c r="AC38" i="13"/>
  <c r="AC23" i="13"/>
  <c r="AC30" i="13"/>
  <c r="AC13" i="13"/>
  <c r="AC15" i="13"/>
  <c r="AC16" i="13"/>
  <c r="AC17" i="13"/>
  <c r="F10" i="13"/>
  <c r="Y39" i="13"/>
  <c r="F33" i="12"/>
  <c r="F39" i="12" s="1"/>
  <c r="W10" i="12"/>
  <c r="D33" i="12"/>
  <c r="D39" i="12" s="1"/>
  <c r="E55" i="10"/>
  <c r="E52" i="10"/>
  <c r="Y39" i="10"/>
  <c r="V39" i="10"/>
  <c r="U39" i="10"/>
  <c r="T39" i="10"/>
  <c r="S39" i="10"/>
  <c r="R39" i="10"/>
  <c r="Q39" i="10"/>
  <c r="P39" i="10"/>
  <c r="O39" i="10"/>
  <c r="E39" i="10"/>
  <c r="C39" i="10"/>
  <c r="B39" i="10"/>
  <c r="D38" i="10"/>
  <c r="F38" i="10" s="1"/>
  <c r="W38" i="10" s="1"/>
  <c r="AC38" i="10" s="1"/>
  <c r="D37" i="10"/>
  <c r="F37" i="10" s="1"/>
  <c r="W37" i="10" s="1"/>
  <c r="AC37" i="10" s="1"/>
  <c r="Y36" i="10"/>
  <c r="D36" i="10"/>
  <c r="F36" i="10" s="1"/>
  <c r="W36" i="10" s="1"/>
  <c r="AC35" i="10"/>
  <c r="D35" i="10"/>
  <c r="F35" i="10" s="1"/>
  <c r="D34" i="10"/>
  <c r="F34" i="10" s="1"/>
  <c r="W34" i="10" s="1"/>
  <c r="AC34" i="10" s="1"/>
  <c r="AA33" i="10"/>
  <c r="AA36" i="10" s="1"/>
  <c r="Y33" i="10"/>
  <c r="V33" i="10"/>
  <c r="U33" i="10"/>
  <c r="T33" i="10"/>
  <c r="S33" i="10"/>
  <c r="R33" i="10"/>
  <c r="Q33" i="10"/>
  <c r="P33" i="10"/>
  <c r="O33" i="10"/>
  <c r="N33" i="10"/>
  <c r="N39" i="10" s="1"/>
  <c r="M33" i="10"/>
  <c r="M39" i="10" s="1"/>
  <c r="L33" i="10"/>
  <c r="L39" i="10" s="1"/>
  <c r="K33" i="10"/>
  <c r="K39" i="10" s="1"/>
  <c r="J33" i="10"/>
  <c r="J39" i="10" s="1"/>
  <c r="I33" i="10"/>
  <c r="I39" i="10" s="1"/>
  <c r="H33" i="10"/>
  <c r="H39" i="10" s="1"/>
  <c r="G33" i="10"/>
  <c r="G39" i="10" s="1"/>
  <c r="E33" i="10"/>
  <c r="C33" i="10"/>
  <c r="B33" i="10"/>
  <c r="D32" i="10"/>
  <c r="F32" i="10" s="1"/>
  <c r="W32" i="10" s="1"/>
  <c r="AC32" i="10" s="1"/>
  <c r="D31" i="10"/>
  <c r="F31" i="10" s="1"/>
  <c r="W31" i="10" s="1"/>
  <c r="AC31" i="10" s="1"/>
  <c r="F30" i="10"/>
  <c r="W30" i="10" s="1"/>
  <c r="AC30" i="10" s="1"/>
  <c r="D30" i="10"/>
  <c r="D29" i="10"/>
  <c r="F29" i="10" s="1"/>
  <c r="W29" i="10" s="1"/>
  <c r="AC29" i="10" s="1"/>
  <c r="D28" i="10"/>
  <c r="F28" i="10" s="1"/>
  <c r="W28" i="10" s="1"/>
  <c r="AC28" i="10" s="1"/>
  <c r="D27" i="10"/>
  <c r="F27" i="10" s="1"/>
  <c r="W27" i="10" s="1"/>
  <c r="AC27" i="10" s="1"/>
  <c r="F26" i="10"/>
  <c r="W26" i="10" s="1"/>
  <c r="AC26" i="10" s="1"/>
  <c r="D26" i="10"/>
  <c r="D25" i="10"/>
  <c r="F25" i="10" s="1"/>
  <c r="W25" i="10" s="1"/>
  <c r="AC25" i="10" s="1"/>
  <c r="D24" i="10"/>
  <c r="F24" i="10" s="1"/>
  <c r="W24" i="10" s="1"/>
  <c r="AC24" i="10" s="1"/>
  <c r="W23" i="10"/>
  <c r="AC23" i="10" s="1"/>
  <c r="F23" i="10"/>
  <c r="D23" i="10"/>
  <c r="D22" i="10"/>
  <c r="F22" i="10" s="1"/>
  <c r="W22" i="10" s="1"/>
  <c r="AC22" i="10" s="1"/>
  <c r="D21" i="10"/>
  <c r="F21" i="10" s="1"/>
  <c r="W21" i="10" s="1"/>
  <c r="AC21" i="10" s="1"/>
  <c r="D20" i="10"/>
  <c r="F20" i="10" s="1"/>
  <c r="W20" i="10" s="1"/>
  <c r="AC20" i="10" s="1"/>
  <c r="D19" i="10"/>
  <c r="F19" i="10" s="1"/>
  <c r="W19" i="10" s="1"/>
  <c r="AC19" i="10" s="1"/>
  <c r="D18" i="10"/>
  <c r="F18" i="10" s="1"/>
  <c r="W18" i="10" s="1"/>
  <c r="AC18" i="10" s="1"/>
  <c r="D17" i="10"/>
  <c r="F17" i="10" s="1"/>
  <c r="W17" i="10" s="1"/>
  <c r="AC17" i="10" s="1"/>
  <c r="D16" i="10"/>
  <c r="F16" i="10" s="1"/>
  <c r="W16" i="10" s="1"/>
  <c r="AC16" i="10" s="1"/>
  <c r="F15" i="10"/>
  <c r="W15" i="10" s="1"/>
  <c r="AC15" i="10" s="1"/>
  <c r="D15" i="10"/>
  <c r="D14" i="10"/>
  <c r="F14" i="10" s="1"/>
  <c r="W14" i="10" s="1"/>
  <c r="AC14" i="10" s="1"/>
  <c r="D13" i="10"/>
  <c r="F13" i="10" s="1"/>
  <c r="W13" i="10" s="1"/>
  <c r="AC13" i="10" s="1"/>
  <c r="F12" i="10"/>
  <c r="W12" i="10" s="1"/>
  <c r="AC12" i="10" s="1"/>
  <c r="D12" i="10"/>
  <c r="D11" i="10"/>
  <c r="F11" i="10" s="1"/>
  <c r="W11" i="10" s="1"/>
  <c r="AC11" i="10" s="1"/>
  <c r="D10" i="10"/>
  <c r="D33" i="10" s="1"/>
  <c r="D39" i="10" s="1"/>
  <c r="E52" i="8"/>
  <c r="E55" i="8" s="1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D38" i="8"/>
  <c r="F38" i="8" s="1"/>
  <c r="W38" i="8" s="1"/>
  <c r="AC38" i="8" s="1"/>
  <c r="D37" i="8"/>
  <c r="F37" i="8" s="1"/>
  <c r="W37" i="8" s="1"/>
  <c r="AC37" i="8" s="1"/>
  <c r="D36" i="8"/>
  <c r="F36" i="8" s="1"/>
  <c r="W36" i="8" s="1"/>
  <c r="AC35" i="8"/>
  <c r="F35" i="8"/>
  <c r="D35" i="8"/>
  <c r="D34" i="8"/>
  <c r="F34" i="8" s="1"/>
  <c r="W34" i="8" s="1"/>
  <c r="AC34" i="8" s="1"/>
  <c r="AA33" i="8"/>
  <c r="AA36" i="8" s="1"/>
  <c r="Y33" i="8"/>
  <c r="Y36" i="8" s="1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H39" i="8" s="1"/>
  <c r="G33" i="8"/>
  <c r="G39" i="8" s="1"/>
  <c r="E33" i="8"/>
  <c r="E39" i="8" s="1"/>
  <c r="C33" i="8"/>
  <c r="C39" i="8" s="1"/>
  <c r="B33" i="8"/>
  <c r="B39" i="8" s="1"/>
  <c r="D32" i="8"/>
  <c r="F32" i="8" s="1"/>
  <c r="W32" i="8" s="1"/>
  <c r="AC32" i="8" s="1"/>
  <c r="D31" i="8"/>
  <c r="F31" i="8" s="1"/>
  <c r="W31" i="8" s="1"/>
  <c r="AC31" i="8" s="1"/>
  <c r="D30" i="8"/>
  <c r="F30" i="8" s="1"/>
  <c r="W30" i="8" s="1"/>
  <c r="AC30" i="8" s="1"/>
  <c r="D29" i="8"/>
  <c r="F29" i="8" s="1"/>
  <c r="W29" i="8" s="1"/>
  <c r="AC29" i="8" s="1"/>
  <c r="D28" i="8"/>
  <c r="F28" i="8" s="1"/>
  <c r="W28" i="8" s="1"/>
  <c r="AC28" i="8" s="1"/>
  <c r="D27" i="8"/>
  <c r="F27" i="8" s="1"/>
  <c r="W27" i="8" s="1"/>
  <c r="AC27" i="8" s="1"/>
  <c r="D26" i="8"/>
  <c r="F26" i="8" s="1"/>
  <c r="W26" i="8" s="1"/>
  <c r="AC26" i="8" s="1"/>
  <c r="D25" i="8"/>
  <c r="F25" i="8" s="1"/>
  <c r="W25" i="8" s="1"/>
  <c r="AC25" i="8" s="1"/>
  <c r="D24" i="8"/>
  <c r="F24" i="8" s="1"/>
  <c r="W24" i="8" s="1"/>
  <c r="AC24" i="8" s="1"/>
  <c r="D23" i="8"/>
  <c r="F23" i="8" s="1"/>
  <c r="W23" i="8" s="1"/>
  <c r="AC23" i="8" s="1"/>
  <c r="D22" i="8"/>
  <c r="F22" i="8" s="1"/>
  <c r="W22" i="8" s="1"/>
  <c r="AC22" i="8" s="1"/>
  <c r="D21" i="8"/>
  <c r="F21" i="8" s="1"/>
  <c r="W21" i="8" s="1"/>
  <c r="AC21" i="8" s="1"/>
  <c r="D20" i="8"/>
  <c r="F20" i="8" s="1"/>
  <c r="W20" i="8" s="1"/>
  <c r="AC20" i="8" s="1"/>
  <c r="D19" i="8"/>
  <c r="F19" i="8" s="1"/>
  <c r="W19" i="8" s="1"/>
  <c r="AC19" i="8" s="1"/>
  <c r="D18" i="8"/>
  <c r="F18" i="8" s="1"/>
  <c r="W18" i="8" s="1"/>
  <c r="AC18" i="8" s="1"/>
  <c r="D17" i="8"/>
  <c r="F17" i="8" s="1"/>
  <c r="W17" i="8" s="1"/>
  <c r="AC17" i="8" s="1"/>
  <c r="D16" i="8"/>
  <c r="D33" i="8" s="1"/>
  <c r="D39" i="8" s="1"/>
  <c r="F15" i="8"/>
  <c r="W15" i="8" s="1"/>
  <c r="AC15" i="8" s="1"/>
  <c r="D15" i="8"/>
  <c r="F14" i="8"/>
  <c r="W14" i="8" s="1"/>
  <c r="AC14" i="8" s="1"/>
  <c r="D14" i="8"/>
  <c r="D13" i="8"/>
  <c r="F13" i="8" s="1"/>
  <c r="W13" i="8" s="1"/>
  <c r="AC13" i="8" s="1"/>
  <c r="F12" i="8"/>
  <c r="W12" i="8" s="1"/>
  <c r="AC12" i="8" s="1"/>
  <c r="D12" i="8"/>
  <c r="F11" i="8"/>
  <c r="W11" i="8" s="1"/>
  <c r="AC11" i="8" s="1"/>
  <c r="D11" i="8"/>
  <c r="D10" i="8"/>
  <c r="F10" i="8" s="1"/>
  <c r="D38" i="6"/>
  <c r="D36" i="6"/>
  <c r="F36" i="6" s="1"/>
  <c r="AC35" i="6"/>
  <c r="D34" i="6"/>
  <c r="D31" i="6"/>
  <c r="F31" i="6" s="1"/>
  <c r="D30" i="6"/>
  <c r="F30" i="6" s="1"/>
  <c r="D28" i="6"/>
  <c r="F28" i="6" s="1"/>
  <c r="D27" i="6"/>
  <c r="F27" i="6" s="1"/>
  <c r="D26" i="6"/>
  <c r="F26" i="6" s="1"/>
  <c r="D25" i="6"/>
  <c r="F25" i="6" s="1"/>
  <c r="D24" i="6"/>
  <c r="F24" i="6" s="1"/>
  <c r="D22" i="6"/>
  <c r="F22" i="6" s="1"/>
  <c r="D20" i="6"/>
  <c r="F20" i="6" s="1"/>
  <c r="W20" i="6" s="1"/>
  <c r="AC20" i="6" s="1"/>
  <c r="D19" i="6"/>
  <c r="F19" i="6" s="1"/>
  <c r="D17" i="6"/>
  <c r="F17" i="6" s="1"/>
  <c r="D16" i="6"/>
  <c r="F16" i="6" s="1"/>
  <c r="D15" i="6"/>
  <c r="D13" i="6"/>
  <c r="D11" i="6"/>
  <c r="F11" i="6" s="1"/>
  <c r="D10" i="6"/>
  <c r="E52" i="4"/>
  <c r="E55" i="4" s="1"/>
  <c r="Y39" i="4"/>
  <c r="V39" i="4"/>
  <c r="U39" i="4"/>
  <c r="T39" i="4"/>
  <c r="S39" i="4"/>
  <c r="R39" i="4"/>
  <c r="Q39" i="4"/>
  <c r="P39" i="4"/>
  <c r="E39" i="4"/>
  <c r="C39" i="4"/>
  <c r="B39" i="4"/>
  <c r="D38" i="4"/>
  <c r="F38" i="4" s="1"/>
  <c r="W38" i="4" s="1"/>
  <c r="AC38" i="4" s="1"/>
  <c r="F37" i="4"/>
  <c r="W37" i="4" s="1"/>
  <c r="AC37" i="4" s="1"/>
  <c r="D37" i="4"/>
  <c r="AA36" i="4"/>
  <c r="Y36" i="4"/>
  <c r="D36" i="4"/>
  <c r="F36" i="4" s="1"/>
  <c r="W36" i="4" s="1"/>
  <c r="AC36" i="4" s="1"/>
  <c r="AC35" i="4"/>
  <c r="D35" i="4"/>
  <c r="F35" i="4" s="1"/>
  <c r="F34" i="4"/>
  <c r="W34" i="4" s="1"/>
  <c r="AC34" i="4" s="1"/>
  <c r="D34" i="4"/>
  <c r="AA33" i="4"/>
  <c r="Y33" i="4"/>
  <c r="V33" i="4"/>
  <c r="U33" i="4"/>
  <c r="T33" i="4"/>
  <c r="S33" i="4"/>
  <c r="R33" i="4"/>
  <c r="Q33" i="4"/>
  <c r="P33" i="4"/>
  <c r="O33" i="4"/>
  <c r="O39" i="4" s="1"/>
  <c r="N33" i="4"/>
  <c r="N39" i="4" s="1"/>
  <c r="M33" i="4"/>
  <c r="M39" i="4" s="1"/>
  <c r="L33" i="4"/>
  <c r="L39" i="4" s="1"/>
  <c r="K33" i="4"/>
  <c r="K39" i="4" s="1"/>
  <c r="J33" i="4"/>
  <c r="J39" i="4" s="1"/>
  <c r="I33" i="4"/>
  <c r="I39" i="4" s="1"/>
  <c r="H33" i="4"/>
  <c r="H39" i="4" s="1"/>
  <c r="G33" i="4"/>
  <c r="G39" i="4" s="1"/>
  <c r="E33" i="4"/>
  <c r="C33" i="4"/>
  <c r="B33" i="4"/>
  <c r="D32" i="4"/>
  <c r="F32" i="4" s="1"/>
  <c r="W32" i="4" s="1"/>
  <c r="AC32" i="4" s="1"/>
  <c r="D31" i="4"/>
  <c r="F31" i="4" s="1"/>
  <c r="W31" i="4" s="1"/>
  <c r="AC31" i="4" s="1"/>
  <c r="D30" i="4"/>
  <c r="F30" i="4" s="1"/>
  <c r="W30" i="4" s="1"/>
  <c r="AC30" i="4" s="1"/>
  <c r="D29" i="4"/>
  <c r="F29" i="4" s="1"/>
  <c r="W29" i="4" s="1"/>
  <c r="AC29" i="4" s="1"/>
  <c r="D28" i="4"/>
  <c r="F28" i="4" s="1"/>
  <c r="W28" i="4" s="1"/>
  <c r="AC28" i="4" s="1"/>
  <c r="D27" i="4"/>
  <c r="F27" i="4" s="1"/>
  <c r="W27" i="4" s="1"/>
  <c r="AC27" i="4" s="1"/>
  <c r="D26" i="4"/>
  <c r="F26" i="4" s="1"/>
  <c r="W26" i="4" s="1"/>
  <c r="AC26" i="4" s="1"/>
  <c r="D25" i="4"/>
  <c r="F25" i="4" s="1"/>
  <c r="W25" i="4" s="1"/>
  <c r="AC25" i="4" s="1"/>
  <c r="D24" i="4"/>
  <c r="F24" i="4" s="1"/>
  <c r="W24" i="4" s="1"/>
  <c r="AC24" i="4" s="1"/>
  <c r="D23" i="4"/>
  <c r="F23" i="4" s="1"/>
  <c r="W23" i="4" s="1"/>
  <c r="AC23" i="4" s="1"/>
  <c r="F22" i="4"/>
  <c r="W22" i="4" s="1"/>
  <c r="AC22" i="4" s="1"/>
  <c r="D22" i="4"/>
  <c r="D21" i="4"/>
  <c r="F21" i="4" s="1"/>
  <c r="W21" i="4" s="1"/>
  <c r="AC21" i="4" s="1"/>
  <c r="D20" i="4"/>
  <c r="F20" i="4" s="1"/>
  <c r="W20" i="4" s="1"/>
  <c r="AC20" i="4" s="1"/>
  <c r="D19" i="4"/>
  <c r="F19" i="4" s="1"/>
  <c r="W19" i="4" s="1"/>
  <c r="AC19" i="4" s="1"/>
  <c r="D18" i="4"/>
  <c r="F18" i="4" s="1"/>
  <c r="W18" i="4" s="1"/>
  <c r="AC18" i="4" s="1"/>
  <c r="D17" i="4"/>
  <c r="F17" i="4" s="1"/>
  <c r="W17" i="4" s="1"/>
  <c r="AC17" i="4" s="1"/>
  <c r="D16" i="4"/>
  <c r="F16" i="4" s="1"/>
  <c r="W16" i="4" s="1"/>
  <c r="AC16" i="4" s="1"/>
  <c r="D15" i="4"/>
  <c r="F15" i="4" s="1"/>
  <c r="W15" i="4" s="1"/>
  <c r="AC15" i="4" s="1"/>
  <c r="D14" i="4"/>
  <c r="F14" i="4" s="1"/>
  <c r="W14" i="4" s="1"/>
  <c r="AC14" i="4" s="1"/>
  <c r="F13" i="4"/>
  <c r="W13" i="4" s="1"/>
  <c r="AC13" i="4" s="1"/>
  <c r="D13" i="4"/>
  <c r="D12" i="4"/>
  <c r="F12" i="4" s="1"/>
  <c r="W12" i="4" s="1"/>
  <c r="AC12" i="4" s="1"/>
  <c r="D11" i="4"/>
  <c r="F11" i="4" s="1"/>
  <c r="W11" i="4" s="1"/>
  <c r="AC11" i="4" s="1"/>
  <c r="D10" i="4"/>
  <c r="D33" i="4" s="1"/>
  <c r="D39" i="4" s="1"/>
  <c r="E52" i="2"/>
  <c r="E55" i="2" s="1"/>
  <c r="V39" i="2"/>
  <c r="U39" i="2"/>
  <c r="T39" i="2"/>
  <c r="S39" i="2"/>
  <c r="R39" i="2"/>
  <c r="Q39" i="2"/>
  <c r="P39" i="2"/>
  <c r="E39" i="2"/>
  <c r="C39" i="2"/>
  <c r="B39" i="2"/>
  <c r="D38" i="2"/>
  <c r="F38" i="2" s="1"/>
  <c r="W38" i="2" s="1"/>
  <c r="AC38" i="2" s="1"/>
  <c r="D37" i="2"/>
  <c r="F37" i="2" s="1"/>
  <c r="W37" i="2" s="1"/>
  <c r="AC37" i="2" s="1"/>
  <c r="AA36" i="2"/>
  <c r="D36" i="2"/>
  <c r="F36" i="2" s="1"/>
  <c r="W36" i="2" s="1"/>
  <c r="AC36" i="2" s="1"/>
  <c r="AC35" i="2"/>
  <c r="D35" i="2"/>
  <c r="F35" i="2" s="1"/>
  <c r="F34" i="2"/>
  <c r="W34" i="2" s="1"/>
  <c r="AC34" i="2" s="1"/>
  <c r="D34" i="2"/>
  <c r="AA33" i="2"/>
  <c r="Y33" i="2"/>
  <c r="Y36" i="2" s="1"/>
  <c r="Y39" i="2" s="1"/>
  <c r="V33" i="2"/>
  <c r="U33" i="2"/>
  <c r="T33" i="2"/>
  <c r="S33" i="2"/>
  <c r="R33" i="2"/>
  <c r="Q33" i="2"/>
  <c r="P33" i="2"/>
  <c r="O33" i="2"/>
  <c r="O39" i="2" s="1"/>
  <c r="N33" i="2"/>
  <c r="N39" i="2" s="1"/>
  <c r="M33" i="2"/>
  <c r="M39" i="2" s="1"/>
  <c r="L33" i="2"/>
  <c r="L39" i="2" s="1"/>
  <c r="K33" i="2"/>
  <c r="K39" i="2" s="1"/>
  <c r="J33" i="2"/>
  <c r="J39" i="2" s="1"/>
  <c r="I33" i="2"/>
  <c r="I39" i="2" s="1"/>
  <c r="H33" i="2"/>
  <c r="H39" i="2" s="1"/>
  <c r="G33" i="2"/>
  <c r="G39" i="2" s="1"/>
  <c r="E33" i="2"/>
  <c r="C33" i="2"/>
  <c r="B33" i="2"/>
  <c r="D32" i="2"/>
  <c r="F32" i="2" s="1"/>
  <c r="W32" i="2" s="1"/>
  <c r="AC32" i="2" s="1"/>
  <c r="D31" i="2"/>
  <c r="F31" i="2" s="1"/>
  <c r="W31" i="2" s="1"/>
  <c r="AC31" i="2" s="1"/>
  <c r="D30" i="2"/>
  <c r="F30" i="2" s="1"/>
  <c r="W30" i="2" s="1"/>
  <c r="AC30" i="2" s="1"/>
  <c r="D29" i="2"/>
  <c r="F29" i="2" s="1"/>
  <c r="W29" i="2" s="1"/>
  <c r="AC29" i="2" s="1"/>
  <c r="D28" i="2"/>
  <c r="F28" i="2" s="1"/>
  <c r="W28" i="2" s="1"/>
  <c r="AC28" i="2" s="1"/>
  <c r="D27" i="2"/>
  <c r="F27" i="2" s="1"/>
  <c r="W27" i="2" s="1"/>
  <c r="AC27" i="2" s="1"/>
  <c r="D26" i="2"/>
  <c r="F26" i="2" s="1"/>
  <c r="W26" i="2" s="1"/>
  <c r="AC26" i="2" s="1"/>
  <c r="D25" i="2"/>
  <c r="F25" i="2" s="1"/>
  <c r="W25" i="2" s="1"/>
  <c r="AC25" i="2" s="1"/>
  <c r="D24" i="2"/>
  <c r="F24" i="2" s="1"/>
  <c r="W24" i="2" s="1"/>
  <c r="AC24" i="2" s="1"/>
  <c r="D23" i="2"/>
  <c r="F23" i="2" s="1"/>
  <c r="W23" i="2" s="1"/>
  <c r="AC23" i="2" s="1"/>
  <c r="F22" i="2"/>
  <c r="W22" i="2" s="1"/>
  <c r="AC22" i="2" s="1"/>
  <c r="D22" i="2"/>
  <c r="D21" i="2"/>
  <c r="F21" i="2" s="1"/>
  <c r="W21" i="2" s="1"/>
  <c r="AC21" i="2" s="1"/>
  <c r="D20" i="2"/>
  <c r="F20" i="2" s="1"/>
  <c r="W20" i="2" s="1"/>
  <c r="AC20" i="2" s="1"/>
  <c r="D19" i="2"/>
  <c r="F19" i="2" s="1"/>
  <c r="W19" i="2" s="1"/>
  <c r="AC19" i="2" s="1"/>
  <c r="D18" i="2"/>
  <c r="F18" i="2" s="1"/>
  <c r="W18" i="2" s="1"/>
  <c r="AC18" i="2" s="1"/>
  <c r="D17" i="2"/>
  <c r="F17" i="2" s="1"/>
  <c r="W17" i="2" s="1"/>
  <c r="AC17" i="2" s="1"/>
  <c r="F16" i="2"/>
  <c r="W16" i="2" s="1"/>
  <c r="AC16" i="2" s="1"/>
  <c r="D16" i="2"/>
  <c r="D15" i="2"/>
  <c r="F15" i="2" s="1"/>
  <c r="W15" i="2" s="1"/>
  <c r="AC15" i="2" s="1"/>
  <c r="D14" i="2"/>
  <c r="F14" i="2" s="1"/>
  <c r="W14" i="2" s="1"/>
  <c r="AC14" i="2" s="1"/>
  <c r="F13" i="2"/>
  <c r="W13" i="2" s="1"/>
  <c r="AC13" i="2" s="1"/>
  <c r="D13" i="2"/>
  <c r="D12" i="2"/>
  <c r="F12" i="2" s="1"/>
  <c r="W12" i="2" s="1"/>
  <c r="AC12" i="2" s="1"/>
  <c r="D11" i="2"/>
  <c r="F11" i="2" s="1"/>
  <c r="W11" i="2" s="1"/>
  <c r="AC11" i="2" s="1"/>
  <c r="D10" i="2"/>
  <c r="D33" i="2" s="1"/>
  <c r="D39" i="2" s="1"/>
  <c r="W28" i="1"/>
  <c r="AC28" i="1"/>
  <c r="AA33" i="1"/>
  <c r="AA36" i="1"/>
  <c r="S33" i="1"/>
  <c r="S39" i="1"/>
  <c r="I33" i="1"/>
  <c r="I39" i="1"/>
  <c r="H33" i="1"/>
  <c r="H39" i="1"/>
  <c r="G33" i="1"/>
  <c r="G39" i="1"/>
  <c r="W36" i="1"/>
  <c r="L33" i="1"/>
  <c r="L39" i="1"/>
  <c r="Y33" i="1"/>
  <c r="V33" i="1"/>
  <c r="V39" i="1"/>
  <c r="T33" i="1"/>
  <c r="T39" i="1"/>
  <c r="R33" i="1"/>
  <c r="Q33" i="1"/>
  <c r="Q39" i="1"/>
  <c r="P33" i="1"/>
  <c r="P39" i="1"/>
  <c r="O33" i="1"/>
  <c r="O39" i="1"/>
  <c r="N33" i="1"/>
  <c r="N39" i="1"/>
  <c r="M33" i="1"/>
  <c r="M39" i="1"/>
  <c r="K33" i="1"/>
  <c r="K39" i="1"/>
  <c r="J33" i="1"/>
  <c r="J39" i="1"/>
  <c r="D38" i="1"/>
  <c r="F38" i="1"/>
  <c r="W38" i="1"/>
  <c r="AC38" i="1"/>
  <c r="D37" i="1"/>
  <c r="F37" i="1"/>
  <c r="W37" i="1"/>
  <c r="AC37" i="1"/>
  <c r="D36" i="1"/>
  <c r="D35" i="1"/>
  <c r="F35" i="1"/>
  <c r="D34" i="1"/>
  <c r="F34" i="1"/>
  <c r="W34" i="1"/>
  <c r="AC34" i="1"/>
  <c r="D32" i="1"/>
  <c r="D31" i="1"/>
  <c r="F31" i="1"/>
  <c r="W31" i="1"/>
  <c r="AC31" i="1"/>
  <c r="D30" i="1"/>
  <c r="F30" i="1"/>
  <c r="W30" i="1"/>
  <c r="AC30" i="1"/>
  <c r="D29" i="1"/>
  <c r="F29" i="1"/>
  <c r="W29" i="1"/>
  <c r="AC29" i="1"/>
  <c r="D28" i="1"/>
  <c r="F28" i="1"/>
  <c r="D27" i="1"/>
  <c r="F27" i="1"/>
  <c r="W27" i="1"/>
  <c r="AC27" i="1"/>
  <c r="D26" i="1"/>
  <c r="F26" i="1"/>
  <c r="W26" i="1"/>
  <c r="AC26" i="1"/>
  <c r="D25" i="1"/>
  <c r="F25" i="1"/>
  <c r="W25" i="1"/>
  <c r="AC25" i="1"/>
  <c r="D24" i="1"/>
  <c r="F24" i="1"/>
  <c r="W24" i="1"/>
  <c r="AC24" i="1"/>
  <c r="D22" i="1"/>
  <c r="F22" i="1"/>
  <c r="W22" i="1"/>
  <c r="AC22" i="1"/>
  <c r="D21" i="1"/>
  <c r="D20" i="1"/>
  <c r="D19" i="1"/>
  <c r="D17" i="1"/>
  <c r="F17" i="1"/>
  <c r="W17" i="1"/>
  <c r="AC17" i="1"/>
  <c r="D16" i="1"/>
  <c r="D15" i="1"/>
  <c r="F15" i="1"/>
  <c r="W15" i="1"/>
  <c r="AC15" i="1"/>
  <c r="D14" i="1"/>
  <c r="F14" i="1"/>
  <c r="W14" i="1"/>
  <c r="AC14" i="1"/>
  <c r="D13" i="1"/>
  <c r="F13" i="1"/>
  <c r="W13" i="1"/>
  <c r="AC13" i="1"/>
  <c r="D12" i="1"/>
  <c r="F12" i="1"/>
  <c r="W12" i="1"/>
  <c r="AC12" i="1"/>
  <c r="C33" i="1"/>
  <c r="C39" i="1"/>
  <c r="D11" i="1"/>
  <c r="F11" i="1"/>
  <c r="W11" i="1"/>
  <c r="AC11" i="1"/>
  <c r="F23" i="1"/>
  <c r="W23" i="1"/>
  <c r="AC23" i="1"/>
  <c r="F21" i="1"/>
  <c r="W21" i="1"/>
  <c r="AC21" i="1"/>
  <c r="F20" i="1"/>
  <c r="W20" i="1"/>
  <c r="AC20" i="1"/>
  <c r="F19" i="1"/>
  <c r="W19" i="1"/>
  <c r="AC19" i="1"/>
  <c r="F16" i="1"/>
  <c r="W16" i="1"/>
  <c r="AC16" i="1"/>
  <c r="E33" i="1"/>
  <c r="E39" i="1"/>
  <c r="D10" i="1"/>
  <c r="D23" i="1"/>
  <c r="D18" i="1"/>
  <c r="F18" i="1"/>
  <c r="W18" i="1"/>
  <c r="AC18" i="1"/>
  <c r="AC35" i="1"/>
  <c r="U33" i="1"/>
  <c r="U39" i="1"/>
  <c r="F36" i="1"/>
  <c r="F32" i="1"/>
  <c r="W32" i="1"/>
  <c r="AC32" i="1"/>
  <c r="AC36" i="1"/>
  <c r="F10" i="1"/>
  <c r="D33" i="1"/>
  <c r="R39" i="1"/>
  <c r="Y36" i="1"/>
  <c r="Y39" i="1"/>
  <c r="E52" i="1"/>
  <c r="B33" i="1"/>
  <c r="B39" i="1"/>
  <c r="E55" i="1"/>
  <c r="D39" i="1"/>
  <c r="W10" i="1"/>
  <c r="F33" i="1"/>
  <c r="F39" i="1"/>
  <c r="AC10" i="1"/>
  <c r="W33" i="1"/>
  <c r="W39" i="1"/>
  <c r="AC33" i="1"/>
  <c r="AC39" i="1"/>
  <c r="W10" i="13" l="1"/>
  <c r="F33" i="13"/>
  <c r="W33" i="12"/>
  <c r="W39" i="12" s="1"/>
  <c r="AC10" i="12"/>
  <c r="AC36" i="10"/>
  <c r="F10" i="10"/>
  <c r="F33" i="8"/>
  <c r="F39" i="8" s="1"/>
  <c r="W10" i="8"/>
  <c r="AC36" i="8"/>
  <c r="F16" i="8"/>
  <c r="W16" i="8" s="1"/>
  <c r="AC16" i="8" s="1"/>
  <c r="Y39" i="8"/>
  <c r="W25" i="6"/>
  <c r="AC25" i="6" s="1"/>
  <c r="F34" i="6"/>
  <c r="D32" i="6"/>
  <c r="F32" i="6" s="1"/>
  <c r="W32" i="6" s="1"/>
  <c r="AC32" i="6" s="1"/>
  <c r="W31" i="6"/>
  <c r="AC31" i="6" s="1"/>
  <c r="O33" i="6"/>
  <c r="O39" i="6" s="1"/>
  <c r="F38" i="6"/>
  <c r="W38" i="6" s="1"/>
  <c r="AC38" i="6" s="1"/>
  <c r="D14" i="6"/>
  <c r="F14" i="6" s="1"/>
  <c r="W14" i="6" s="1"/>
  <c r="AC14" i="6" s="1"/>
  <c r="W22" i="6"/>
  <c r="AC22" i="6" s="1"/>
  <c r="W30" i="6"/>
  <c r="AC30" i="6" s="1"/>
  <c r="F13" i="6"/>
  <c r="W13" i="6" s="1"/>
  <c r="AC13" i="6" s="1"/>
  <c r="D29" i="6"/>
  <c r="F29" i="6" s="1"/>
  <c r="W29" i="6" s="1"/>
  <c r="AC29" i="6" s="1"/>
  <c r="D37" i="6"/>
  <c r="F37" i="6" s="1"/>
  <c r="Y33" i="6"/>
  <c r="Y36" i="6" s="1"/>
  <c r="AC36" i="6" s="1"/>
  <c r="AA33" i="6"/>
  <c r="AA36" i="6" s="1"/>
  <c r="S33" i="6"/>
  <c r="S39" i="6" s="1"/>
  <c r="T33" i="6"/>
  <c r="T39" i="6" s="1"/>
  <c r="U33" i="6"/>
  <c r="U39" i="6" s="1"/>
  <c r="B33" i="6"/>
  <c r="B39" i="6" s="1"/>
  <c r="C33" i="6"/>
  <c r="C39" i="6" s="1"/>
  <c r="D21" i="6"/>
  <c r="F21" i="6" s="1"/>
  <c r="W21" i="6" s="1"/>
  <c r="AC21" i="6" s="1"/>
  <c r="W37" i="6"/>
  <c r="AC37" i="6" s="1"/>
  <c r="V33" i="6"/>
  <c r="V39" i="6" s="1"/>
  <c r="W11" i="6"/>
  <c r="AC11" i="6" s="1"/>
  <c r="W28" i="6"/>
  <c r="AC28" i="6" s="1"/>
  <c r="W19" i="6"/>
  <c r="AC19" i="6" s="1"/>
  <c r="W27" i="6"/>
  <c r="AC27" i="6" s="1"/>
  <c r="R33" i="6"/>
  <c r="R39" i="6" s="1"/>
  <c r="W34" i="6"/>
  <c r="AC34" i="6" s="1"/>
  <c r="E33" i="6"/>
  <c r="E39" i="6" s="1"/>
  <c r="G33" i="6"/>
  <c r="G39" i="6" s="1"/>
  <c r="D18" i="6"/>
  <c r="F18" i="6" s="1"/>
  <c r="W18" i="6" s="1"/>
  <c r="AC18" i="6" s="1"/>
  <c r="I33" i="6"/>
  <c r="I39" i="6" s="1"/>
  <c r="W17" i="6"/>
  <c r="AC17" i="6" s="1"/>
  <c r="H33" i="6"/>
  <c r="H39" i="6" s="1"/>
  <c r="J33" i="6"/>
  <c r="J39" i="6" s="1"/>
  <c r="K33" i="6"/>
  <c r="K39" i="6" s="1"/>
  <c r="W36" i="6"/>
  <c r="L33" i="6"/>
  <c r="L39" i="6" s="1"/>
  <c r="M33" i="6"/>
  <c r="M39" i="6" s="1"/>
  <c r="W16" i="6"/>
  <c r="AC16" i="6" s="1"/>
  <c r="W24" i="6"/>
  <c r="AC24" i="6" s="1"/>
  <c r="N33" i="6"/>
  <c r="N39" i="6" s="1"/>
  <c r="Q33" i="6"/>
  <c r="Q39" i="6" s="1"/>
  <c r="F15" i="6"/>
  <c r="W15" i="6" s="1"/>
  <c r="AC15" i="6" s="1"/>
  <c r="W26" i="6"/>
  <c r="AC26" i="6" s="1"/>
  <c r="D23" i="6"/>
  <c r="F23" i="6" s="1"/>
  <c r="W23" i="6" s="1"/>
  <c r="AC23" i="6" s="1"/>
  <c r="P33" i="6"/>
  <c r="P39" i="6" s="1"/>
  <c r="D35" i="6"/>
  <c r="F35" i="6" s="1"/>
  <c r="F10" i="6"/>
  <c r="D12" i="6"/>
  <c r="F12" i="6" s="1"/>
  <c r="W12" i="6" s="1"/>
  <c r="AC12" i="6" s="1"/>
  <c r="F10" i="4"/>
  <c r="F10" i="2"/>
  <c r="AC10" i="13" l="1"/>
  <c r="AC33" i="13" s="1"/>
  <c r="AC39" i="13" s="1"/>
  <c r="W33" i="13"/>
  <c r="AC33" i="12"/>
  <c r="W10" i="10"/>
  <c r="F33" i="10"/>
  <c r="F39" i="10" s="1"/>
  <c r="W33" i="8"/>
  <c r="W39" i="8" s="1"/>
  <c r="AC10" i="8"/>
  <c r="Y39" i="6"/>
  <c r="D33" i="6"/>
  <c r="D39" i="6" s="1"/>
  <c r="F33" i="6"/>
  <c r="F39" i="6" s="1"/>
  <c r="W10" i="6"/>
  <c r="F33" i="4"/>
  <c r="F39" i="4" s="1"/>
  <c r="W10" i="4"/>
  <c r="F33" i="2"/>
  <c r="F39" i="2" s="1"/>
  <c r="W10" i="2"/>
  <c r="W39" i="13" l="1"/>
  <c r="AC39" i="12"/>
  <c r="AC10" i="10"/>
  <c r="W33" i="10"/>
  <c r="W39" i="10" s="1"/>
  <c r="AC33" i="8"/>
  <c r="E52" i="6"/>
  <c r="E55" i="6" s="1"/>
  <c r="AC10" i="6"/>
  <c r="W33" i="6"/>
  <c r="W39" i="6" s="1"/>
  <c r="AC10" i="4"/>
  <c r="W33" i="4"/>
  <c r="W39" i="4" s="1"/>
  <c r="AC10" i="2"/>
  <c r="W33" i="2"/>
  <c r="W39" i="2" s="1"/>
  <c r="AC33" i="10" l="1"/>
  <c r="AC39" i="8"/>
  <c r="AC33" i="6"/>
  <c r="AC33" i="4"/>
  <c r="AC33" i="2"/>
  <c r="AC39" i="10" l="1"/>
  <c r="AC39" i="6"/>
  <c r="AC39" i="4"/>
  <c r="AC39" i="2"/>
</calcChain>
</file>

<file path=xl/sharedStrings.xml><?xml version="1.0" encoding="utf-8"?>
<sst xmlns="http://schemas.openxmlformats.org/spreadsheetml/2006/main" count="876" uniqueCount="115">
  <si>
    <t>C.F.I.</t>
  </si>
  <si>
    <t>I.V.A.</t>
  </si>
  <si>
    <t>L E Y    Nº  2 4 . 0 6 5</t>
  </si>
  <si>
    <t>Art. 5</t>
  </si>
  <si>
    <t>F.E.D.E.I.</t>
  </si>
  <si>
    <t>FO.NA.VI.</t>
  </si>
  <si>
    <t>Nº 24.049</t>
  </si>
  <si>
    <t>Nº 24.699</t>
  </si>
  <si>
    <t>Art. 30</t>
  </si>
  <si>
    <t>Punto 2</t>
  </si>
  <si>
    <t>PLANILLA N° 1.1</t>
  </si>
  <si>
    <t>C.A.B.A</t>
  </si>
  <si>
    <t>FUENTE:</t>
  </si>
  <si>
    <t>(2)</t>
  </si>
  <si>
    <t xml:space="preserve">B.N.A. S.I.D.I.F.  </t>
  </si>
  <si>
    <t>(1)</t>
  </si>
  <si>
    <t xml:space="preserve">Compensación </t>
  </si>
  <si>
    <t xml:space="preserve">Consenso Fiscal </t>
  </si>
  <si>
    <t xml:space="preserve">II. a y b; II. d y e </t>
  </si>
  <si>
    <t xml:space="preserve">(1) + (2) </t>
  </si>
  <si>
    <t>Provincias</t>
  </si>
  <si>
    <t>Ley Nº 26.075</t>
  </si>
  <si>
    <t>Financ.</t>
  </si>
  <si>
    <t>Educativo</t>
  </si>
  <si>
    <t>Subtotal</t>
  </si>
  <si>
    <t xml:space="preserve">Transfer. </t>
  </si>
  <si>
    <t>De Servicios</t>
  </si>
  <si>
    <t>Ley</t>
  </si>
  <si>
    <t xml:space="preserve">Impuesto sobre los </t>
  </si>
  <si>
    <t>Bienes Personales</t>
  </si>
  <si>
    <t>Ley Nº 23.966</t>
  </si>
  <si>
    <t>Impuesto s/</t>
  </si>
  <si>
    <t>Los Activos</t>
  </si>
  <si>
    <t>Fdo. Educ.</t>
  </si>
  <si>
    <t>Ley Nº 23.906</t>
  </si>
  <si>
    <t>Impuesto a los Combustibles Líquidos</t>
  </si>
  <si>
    <t>Ley Nº 23.966 y Nº 24.699</t>
  </si>
  <si>
    <t>Infraestr.</t>
  </si>
  <si>
    <t>Obras de</t>
  </si>
  <si>
    <t>Vialidad</t>
  </si>
  <si>
    <t>Provincial</t>
  </si>
  <si>
    <t>Ley Nº 24.464</t>
  </si>
  <si>
    <t>Régimen de la Energía Eléctrica</t>
  </si>
  <si>
    <t>Fdo. P/Comp.</t>
  </si>
  <si>
    <t>Tarifa Elect.</t>
  </si>
  <si>
    <t>Fondo</t>
  </si>
  <si>
    <t>Compens.</t>
  </si>
  <si>
    <t xml:space="preserve">de </t>
  </si>
  <si>
    <t>Desequilib.</t>
  </si>
  <si>
    <t>Reg.Simplif.</t>
  </si>
  <si>
    <t>P/Peq.Contrib.</t>
  </si>
  <si>
    <t>Ley Nº 24.977</t>
  </si>
  <si>
    <t>Aart. 59 Inc. A</t>
  </si>
  <si>
    <t>Total</t>
  </si>
  <si>
    <t>Recursos</t>
  </si>
  <si>
    <t xml:space="preserve"> Origen Nacional</t>
  </si>
  <si>
    <t>Fdo.Compensador</t>
  </si>
  <si>
    <t>Tesoro Nacional (*)</t>
  </si>
  <si>
    <t>Seguridad Social</t>
  </si>
  <si>
    <t>Fondo A.T.N.</t>
  </si>
  <si>
    <t>Total (**)</t>
  </si>
  <si>
    <t xml:space="preserve"> Impuesto a las Ganancias</t>
  </si>
  <si>
    <t xml:space="preserve"> Impuesto al Valor Agregado</t>
  </si>
  <si>
    <t xml:space="preserve"> Int.Pag. Y Costo Fciero.</t>
  </si>
  <si>
    <t xml:space="preserve"> Otros Coparticipados</t>
  </si>
  <si>
    <t xml:space="preserve"> Subtotal</t>
  </si>
  <si>
    <t xml:space="preserve"> Fondo Compensador</t>
  </si>
  <si>
    <t xml:space="preserve"> Impuestos Internos</t>
  </si>
  <si>
    <t xml:space="preserve"> Total</t>
  </si>
  <si>
    <t xml:space="preserve">(**) Se Incorpora El Fallo De La Csjn Por La Distribución De Los Costos De La Autarquía Afip A La Provincia De Santa Fe Y La Pampa. </t>
  </si>
  <si>
    <t>Nota:</t>
  </si>
  <si>
    <t xml:space="preserve"> (*) El Monto correspondiente al Tesoro Nacional se encuentra neto de la transferencia a la C.A.B.A. en concepto de Coparticipación Fiscal.</t>
  </si>
  <si>
    <t>Asimismo se debe señalar que en el monto que se consigna en Organismos Vialidad corresponde a la parte de Nación (10,4%) del Impuesto a los Combustibles prevista en La Ley N° 23.966 y modificatorias.</t>
  </si>
  <si>
    <t>Buenos Aires</t>
  </si>
  <si>
    <t>Catamarca</t>
  </si>
  <si>
    <t>Córdoba</t>
  </si>
  <si>
    <t>Corrientes</t>
  </si>
  <si>
    <t>Chaco</t>
  </si>
  <si>
    <t>Chubut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</si>
  <si>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</si>
  <si>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</si>
  <si>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</si>
  <si>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</si>
  <si>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</si>
  <si>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</si>
  <si>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</si>
  <si>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</si>
  <si>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</si>
  <si>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</si>
  <si>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</si>
  <si>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</si>
  <si>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</si>
  <si>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</si>
  <si>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Sgo. Del Estero</t>
  </si>
  <si>
    <t>Tucumán</t>
  </si>
  <si>
    <t>Tierra Del Fuego</t>
  </si>
  <si>
    <t>Neta De</t>
  </si>
  <si>
    <t xml:space="preserve"> Ganancia Mínima Presunta</t>
  </si>
  <si>
    <t xml:space="preserve"> Ajuste Autarquía Afip (**)</t>
  </si>
  <si>
    <t xml:space="preserve">Información provisoria sujeta a modificaciones </t>
  </si>
  <si>
    <t>SUBSECRETARÍA DE COORDINACIÓN FISCAL PROVINCIAL</t>
  </si>
  <si>
    <t>(***) Los Regímenes de Energía  Eléctrica incluyen el financiamiento de los gastos de funcionamiento del Consejo Federal de la Energía Eléctrica, Resolución C.E. Nro. 628  y Resolución C.E. Nro. 1735.</t>
  </si>
  <si>
    <t>Última actualización: 30/01/2026</t>
  </si>
  <si>
    <t xml:space="preserve">(**) Se incorpora el Fallo de la CSJN por la distribución de los costos de la Autarquía AFIP a la Provincia de Santa Fe y La Pampa. </t>
  </si>
  <si>
    <t>Última actualización: 27/02/2026</t>
  </si>
  <si>
    <t>NOTA:</t>
  </si>
  <si>
    <t>Información provisoria sujeta a modificaciones</t>
  </si>
  <si>
    <t>Última actualización: 31/03/2026</t>
  </si>
  <si>
    <t>Última actualización: 30/04/2026</t>
  </si>
  <si>
    <t xml:space="preserve">(**) Se Incorpora el Fallo de la CSJN por la distribución de los costos de la autarquía AFIP a la Provincia de Santa Fe y La Pampa. </t>
  </si>
  <si>
    <t>(***) Los Regímenes de Energía Eléctrica incluyen el financiamiento de los gastos de funcionamiento del Consejo Federal de la Energía Eléctrica, Resolución C.E. Nro.628  y Resolución C.E. Nro. 1625 y modificatoria Nro. 1735.</t>
  </si>
  <si>
    <t xml:space="preserve">(**) Se incorpora el Fallo de La CSJN por la distribución de los costos de la Autarquía AFIP a La Provincia de Santa Fe y La Pampa. </t>
  </si>
  <si>
    <t>Última actualización: 29/05/2026</t>
  </si>
  <si>
    <t>Última actualización: 30/06/2026</t>
  </si>
  <si>
    <t>Última actualización: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</si>
</sst>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P_t_s_-;\-* #,##0.00\ _P_t_s_-;_-* &quot;-&quot;??\ _P_t_s_-;_-@_-"/>
    <numFmt numFmtId="165" formatCode="0.0_)"/>
    <numFmt numFmtId="166" formatCode="#,##0.0"/>
  </numFmts>
  <fonts count="14" x14ac:knownFonts="1">
    <font>
      <sz val="12"/>
      <name val="Courier"/>
    </font>
    <font>
      <sz val="10"/>
      <name val="Arial"/>
      <family val="2"/>
    </font>
    <font>
      <b/>
      <sz val="11"/>
      <name val="Roboto"/>
    </font>
    <font>
      <b/>
      <sz val="10"/>
      <name val="Roboto"/>
    </font>
    <font>
      <sz val="12"/>
      <name val="Roboto"/>
    </font>
    <font>
      <sz val="10"/>
      <name val="Roboto"/>
    </font>
    <font>
      <i/>
      <sz val="10"/>
      <name val="Roboto"/>
    </font>
    <font>
      <sz val="9"/>
      <name val="Roboto"/>
    </font>
    <font>
      <b/>
      <sz val="10.5"/>
      <name val="Roboto"/>
    </font>
    <font>
      <b/>
      <sz val="10"/>
      <color theme="0" tint="-0.14999847407452621"/>
      <name val="Roboto"/>
    </font>
    <font>
      <b/>
      <sz val="10.5"/>
      <color theme="0" tint="-0.14999847407452621"/>
      <name val="Roboto"/>
    </font>
    <font>
      <sz val="10.5"/>
      <color theme="0" tint="-0.14999847407452621"/>
      <name val="Roboto"/>
    </font>
    <font>
      <sz val="8"/>
      <name val="Roboto"/>
    </font>
    <font>
      <sz val="10.5"/>
      <name val="Roboto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12C4F"/>
        <bgColor indexed="64"/>
      </patternFill>
    </fill>
    <fill>
      <patternFill patternType="solid">
        <fgColor rgb="FF242C4F"/>
        <bgColor indexed="64"/>
      </patternFill>
    </fill>
    <fill>
      <patternFill patternType="solid">
        <fgColor rgb="FF232C4F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24994659260841701"/>
      </bottom>
      <diagonal/>
    </border>
  </borders>
  <cellStyleXfs count="4">
    <xf numFmtId="165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77">
    <xf numFmtId="165" fontId="0" fillId="0" borderId="0" xfId="0"/>
    <xf numFmtId="0" fontId="2" fillId="0" borderId="0" xfId="2" applyFont="1" applyAlignment="1">
      <alignment horizontal="right" vertical="top"/>
    </xf>
    <xf numFmtId="166" fontId="5" fillId="2" borderId="14" xfId="2" applyNumberFormat="1" applyFont="1" applyFill="1" applyBorder="1" applyAlignment="1">
      <alignment horizontal="center"/>
    </xf>
    <xf numFmtId="0" fontId="3" fillId="0" borderId="0" xfId="2" applyFont="1" applyAlignment="1">
      <alignment horizontal="center"/>
    </xf>
    <xf numFmtId="166" fontId="3" fillId="0" borderId="0" xfId="2" applyNumberFormat="1" applyFont="1"/>
    <xf numFmtId="0" fontId="3" fillId="0" borderId="0" xfId="2" applyFont="1"/>
    <xf numFmtId="0" fontId="3" fillId="0" borderId="0" xfId="2" applyFont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3" fillId="0" borderId="0" xfId="2" applyFont="1" applyAlignment="1">
      <alignment horizontal="centerContinuous" wrapText="1"/>
    </xf>
    <xf numFmtId="0" fontId="5" fillId="0" borderId="0" xfId="2" applyFont="1" applyAlignment="1">
      <alignment horizontal="centerContinuous"/>
    </xf>
    <xf numFmtId="0" fontId="5" fillId="0" borderId="0" xfId="2" applyFont="1" applyAlignment="1">
      <alignment horizontal="center" vertical="top"/>
    </xf>
    <xf numFmtId="0" fontId="5" fillId="0" borderId="0" xfId="2" applyFont="1"/>
    <xf numFmtId="0" fontId="3" fillId="0" borderId="0" xfId="2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Continuous"/>
    </xf>
    <xf numFmtId="0" fontId="5" fillId="0" borderId="0" xfId="2" applyFont="1" applyAlignment="1">
      <alignment horizontal="left"/>
    </xf>
    <xf numFmtId="0" fontId="3" fillId="0" borderId="0" xfId="2" applyFont="1" applyAlignment="1">
      <alignment horizontal="right" vertical="center"/>
    </xf>
    <xf numFmtId="0" fontId="5" fillId="0" borderId="1" xfId="2" applyFont="1" applyBorder="1" applyAlignment="1">
      <alignment horizontal="centerContinuous"/>
    </xf>
    <xf numFmtId="0" fontId="5" fillId="0" borderId="1" xfId="2" applyFont="1" applyBorder="1" applyAlignment="1">
      <alignment horizontal="right"/>
    </xf>
    <xf numFmtId="0" fontId="5" fillId="0" borderId="1" xfId="2" applyFont="1" applyBorder="1"/>
    <xf numFmtId="0" fontId="5" fillId="0" borderId="2" xfId="2" applyFont="1" applyBorder="1" applyAlignment="1">
      <alignment horizontal="right"/>
    </xf>
    <xf numFmtId="0" fontId="5" fillId="0" borderId="0" xfId="2" applyFont="1" applyAlignment="1">
      <alignment horizontal="right"/>
    </xf>
    <xf numFmtId="0" fontId="3" fillId="2" borderId="14" xfId="2" applyFont="1" applyFill="1" applyBorder="1"/>
    <xf numFmtId="0" fontId="5" fillId="0" borderId="0" xfId="2" applyFont="1" applyAlignment="1">
      <alignment horizontal="center" vertical="center"/>
    </xf>
    <xf numFmtId="0" fontId="3" fillId="2" borderId="16" xfId="2" applyFont="1" applyFill="1" applyBorder="1"/>
    <xf numFmtId="165" fontId="5" fillId="2" borderId="17" xfId="0" applyFont="1" applyFill="1" applyBorder="1"/>
    <xf numFmtId="0" fontId="3" fillId="2" borderId="18" xfId="2" applyFont="1" applyFill="1" applyBorder="1"/>
    <xf numFmtId="165" fontId="5" fillId="2" borderId="19" xfId="0" applyFont="1" applyFill="1" applyBorder="1"/>
    <xf numFmtId="0" fontId="3" fillId="0" borderId="18" xfId="2" applyFont="1" applyBorder="1"/>
    <xf numFmtId="0" fontId="3" fillId="0" borderId="19" xfId="2" applyFont="1" applyBorder="1"/>
    <xf numFmtId="166" fontId="3" fillId="3" borderId="0" xfId="2" applyNumberFormat="1" applyFont="1" applyFill="1" applyAlignment="1">
      <alignment horizontal="right"/>
    </xf>
    <xf numFmtId="166" fontId="3" fillId="0" borderId="0" xfId="2" applyNumberFormat="1" applyFont="1" applyAlignment="1">
      <alignment horizontal="right"/>
    </xf>
    <xf numFmtId="166" fontId="3" fillId="0" borderId="0" xfId="2" applyNumberFormat="1" applyFont="1" applyAlignment="1">
      <alignment horizontal="left"/>
    </xf>
    <xf numFmtId="0" fontId="6" fillId="0" borderId="0" xfId="2" applyFont="1" applyAlignment="1">
      <alignment horizontal="right"/>
    </xf>
    <xf numFmtId="0" fontId="3" fillId="0" borderId="1" xfId="2" applyFont="1" applyBorder="1"/>
    <xf numFmtId="0" fontId="6" fillId="0" borderId="1" xfId="2" applyFont="1" applyBorder="1" applyAlignment="1">
      <alignment horizontal="left"/>
    </xf>
    <xf numFmtId="0" fontId="3" fillId="2" borderId="20" xfId="2" applyFont="1" applyFill="1" applyBorder="1"/>
    <xf numFmtId="166" fontId="5" fillId="2" borderId="20" xfId="2" applyNumberFormat="1" applyFont="1" applyFill="1" applyBorder="1" applyAlignment="1">
      <alignment horizontal="center"/>
    </xf>
    <xf numFmtId="0" fontId="7" fillId="0" borderId="0" xfId="2" applyFont="1"/>
    <xf numFmtId="166" fontId="3" fillId="2" borderId="14" xfId="2" applyNumberFormat="1" applyFont="1" applyFill="1" applyBorder="1" applyAlignment="1">
      <alignment horizontal="center"/>
    </xf>
    <xf numFmtId="166" fontId="3" fillId="0" borderId="0" xfId="2" applyNumberFormat="1" applyFont="1" applyAlignment="1">
      <alignment horizontal="center"/>
    </xf>
    <xf numFmtId="166" fontId="3" fillId="2" borderId="3" xfId="2" applyNumberFormat="1" applyFont="1" applyFill="1" applyBorder="1" applyAlignment="1">
      <alignment horizontal="center"/>
    </xf>
    <xf numFmtId="166" fontId="3" fillId="2" borderId="20" xfId="2" applyNumberFormat="1" applyFont="1" applyFill="1" applyBorder="1" applyAlignment="1">
      <alignment horizontal="center"/>
    </xf>
    <xf numFmtId="166" fontId="3" fillId="2" borderId="4" xfId="2" applyNumberFormat="1" applyFont="1" applyFill="1" applyBorder="1" applyAlignment="1">
      <alignment horizontal="center"/>
    </xf>
    <xf numFmtId="166" fontId="3" fillId="2" borderId="15" xfId="2" applyNumberFormat="1" applyFont="1" applyFill="1" applyBorder="1" applyAlignment="1">
      <alignment horizontal="center"/>
    </xf>
    <xf numFmtId="0" fontId="3" fillId="0" borderId="17" xfId="2" applyFont="1" applyBorder="1"/>
    <xf numFmtId="166" fontId="3" fillId="4" borderId="21" xfId="2" applyNumberFormat="1" applyFont="1" applyFill="1" applyBorder="1" applyAlignment="1">
      <alignment horizontal="center" vertical="center"/>
    </xf>
    <xf numFmtId="0" fontId="3" fillId="0" borderId="22" xfId="2" applyFont="1" applyBorder="1" applyAlignment="1">
      <alignment horizontal="center" vertical="center"/>
    </xf>
    <xf numFmtId="166" fontId="3" fillId="0" borderId="23" xfId="2" applyNumberFormat="1" applyFont="1" applyBorder="1" applyAlignment="1">
      <alignment horizontal="center" vertical="center"/>
    </xf>
    <xf numFmtId="166" fontId="3" fillId="0" borderId="24" xfId="2" applyNumberFormat="1" applyFont="1" applyBorder="1" applyAlignment="1">
      <alignment horizontal="center"/>
    </xf>
    <xf numFmtId="0" fontId="2" fillId="0" borderId="0" xfId="2" applyFont="1" applyAlignment="1">
      <alignment horizontal="left"/>
    </xf>
    <xf numFmtId="0" fontId="6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2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4" fontId="9" fillId="5" borderId="0" xfId="2" applyNumberFormat="1" applyFont="1" applyFill="1" applyAlignment="1">
      <alignment vertical="center"/>
    </xf>
    <xf numFmtId="4" fontId="9" fillId="6" borderId="5" xfId="2" applyNumberFormat="1" applyFont="1" applyFill="1" applyBorder="1"/>
    <xf numFmtId="0" fontId="6" fillId="0" borderId="0" xfId="2" applyFont="1"/>
    <xf numFmtId="49" fontId="10" fillId="5" borderId="25" xfId="2" applyNumberFormat="1" applyFont="1" applyFill="1" applyBorder="1" applyAlignment="1">
      <alignment horizontal="center"/>
    </xf>
    <xf numFmtId="49" fontId="10" fillId="5" borderId="26" xfId="2" applyNumberFormat="1" applyFont="1" applyFill="1" applyBorder="1" applyAlignment="1">
      <alignment horizontal="centerContinuous"/>
    </xf>
    <xf numFmtId="49" fontId="10" fillId="5" borderId="27" xfId="2" applyNumberFormat="1" applyFont="1" applyFill="1" applyBorder="1" applyAlignment="1">
      <alignment horizontal="centerContinuous"/>
    </xf>
    <xf numFmtId="49" fontId="10" fillId="5" borderId="25" xfId="2" applyNumberFormat="1" applyFont="1" applyFill="1" applyBorder="1" applyAlignment="1">
      <alignment horizontal="centerContinuous"/>
    </xf>
    <xf numFmtId="49" fontId="10" fillId="5" borderId="28" xfId="2" applyNumberFormat="1" applyFont="1" applyFill="1" applyBorder="1" applyAlignment="1">
      <alignment horizontal="centerContinuous"/>
    </xf>
    <xf numFmtId="49" fontId="10" fillId="5" borderId="29" xfId="2" applyNumberFormat="1" applyFont="1" applyFill="1" applyBorder="1" applyAlignment="1">
      <alignment horizontal="centerContinuous"/>
    </xf>
    <xf numFmtId="49" fontId="10" fillId="5" borderId="30" xfId="2" applyNumberFormat="1" applyFont="1" applyFill="1" applyBorder="1" applyAlignment="1">
      <alignment horizontal="centerContinuous"/>
    </xf>
    <xf numFmtId="9" fontId="10" fillId="5" borderId="6" xfId="3" applyFont="1" applyFill="1" applyBorder="1" applyAlignment="1">
      <alignment horizontal="center"/>
    </xf>
    <xf numFmtId="9" fontId="10" fillId="5" borderId="25" xfId="3" applyFont="1" applyFill="1" applyBorder="1" applyAlignment="1">
      <alignment horizontal="center"/>
    </xf>
    <xf numFmtId="0" fontId="8" fillId="0" borderId="0" xfId="2" applyFont="1"/>
    <xf numFmtId="49" fontId="10" fillId="5" borderId="31" xfId="2" applyNumberFormat="1" applyFont="1" applyFill="1" applyBorder="1" applyAlignment="1">
      <alignment horizontal="center"/>
    </xf>
    <xf numFmtId="49" fontId="10" fillId="5" borderId="32" xfId="2" applyNumberFormat="1" applyFont="1" applyFill="1" applyBorder="1" applyAlignment="1">
      <alignment horizontal="centerContinuous"/>
    </xf>
    <xf numFmtId="49" fontId="10" fillId="5" borderId="33" xfId="2" applyNumberFormat="1" applyFont="1" applyFill="1" applyBorder="1" applyAlignment="1">
      <alignment horizontal="centerContinuous"/>
    </xf>
    <xf numFmtId="49" fontId="10" fillId="5" borderId="31" xfId="2" applyNumberFormat="1" applyFont="1" applyFill="1" applyBorder="1" applyAlignment="1">
      <alignment horizontal="centerContinuous"/>
    </xf>
    <xf numFmtId="49" fontId="10" fillId="5" borderId="0" xfId="2" applyNumberFormat="1" applyFont="1" applyFill="1" applyAlignment="1">
      <alignment horizontal="center"/>
    </xf>
    <xf numFmtId="49" fontId="10" fillId="5" borderId="7" xfId="2" applyNumberFormat="1" applyFont="1" applyFill="1" applyBorder="1" applyAlignment="1">
      <alignment horizontal="left"/>
    </xf>
    <xf numFmtId="49" fontId="10" fillId="5" borderId="4" xfId="2" applyNumberFormat="1" applyFont="1" applyFill="1" applyBorder="1" applyAlignment="1">
      <alignment horizontal="center"/>
    </xf>
    <xf numFmtId="49" fontId="10" fillId="5" borderId="8" xfId="2" applyNumberFormat="1" applyFont="1" applyFill="1" applyBorder="1" applyAlignment="1">
      <alignment horizontal="center"/>
    </xf>
    <xf numFmtId="49" fontId="10" fillId="5" borderId="0" xfId="2" applyNumberFormat="1" applyFont="1" applyFill="1" applyAlignment="1">
      <alignment horizontal="left"/>
    </xf>
    <xf numFmtId="49" fontId="10" fillId="5" borderId="31" xfId="2" applyNumberFormat="1" applyFont="1" applyFill="1" applyBorder="1"/>
    <xf numFmtId="49" fontId="10" fillId="5" borderId="9" xfId="2" applyNumberFormat="1" applyFont="1" applyFill="1" applyBorder="1" applyAlignment="1">
      <alignment horizontal="left"/>
    </xf>
    <xf numFmtId="49" fontId="10" fillId="5" borderId="10" xfId="2" applyNumberFormat="1" applyFont="1" applyFill="1" applyBorder="1" applyAlignment="1">
      <alignment horizontal="center"/>
    </xf>
    <xf numFmtId="49" fontId="10" fillId="5" borderId="11" xfId="2" applyNumberFormat="1" applyFont="1" applyFill="1" applyBorder="1" applyAlignment="1">
      <alignment horizontal="center"/>
    </xf>
    <xf numFmtId="166" fontId="10" fillId="5" borderId="31" xfId="2" applyNumberFormat="1" applyFont="1" applyFill="1" applyBorder="1" applyAlignment="1">
      <alignment horizontal="center" vertical="center"/>
    </xf>
    <xf numFmtId="0" fontId="10" fillId="5" borderId="31" xfId="2" applyFont="1" applyFill="1" applyBorder="1" applyAlignment="1">
      <alignment horizontal="left" vertical="center"/>
    </xf>
    <xf numFmtId="166" fontId="10" fillId="5" borderId="34" xfId="2" applyNumberFormat="1" applyFont="1" applyFill="1" applyBorder="1" applyAlignment="1">
      <alignment horizontal="center" vertical="center"/>
    </xf>
    <xf numFmtId="0" fontId="10" fillId="5" borderId="34" xfId="2" applyFont="1" applyFill="1" applyBorder="1" applyAlignment="1">
      <alignment horizontal="left" vertical="center"/>
    </xf>
    <xf numFmtId="166" fontId="10" fillId="5" borderId="24" xfId="2" applyNumberFormat="1" applyFont="1" applyFill="1" applyBorder="1" applyAlignment="1">
      <alignment horizontal="center" vertical="center"/>
    </xf>
    <xf numFmtId="166" fontId="10" fillId="6" borderId="35" xfId="2" applyNumberFormat="1" applyFont="1" applyFill="1" applyBorder="1" applyAlignment="1">
      <alignment horizontal="center" vertical="center"/>
    </xf>
    <xf numFmtId="166" fontId="8" fillId="7" borderId="14" xfId="2" applyNumberFormat="1" applyFont="1" applyFill="1" applyBorder="1" applyAlignment="1">
      <alignment horizontal="center"/>
    </xf>
    <xf numFmtId="166" fontId="8" fillId="7" borderId="20" xfId="2" applyNumberFormat="1" applyFont="1" applyFill="1" applyBorder="1" applyAlignment="1">
      <alignment horizontal="center"/>
    </xf>
    <xf numFmtId="9" fontId="10" fillId="4" borderId="25" xfId="3" applyFont="1" applyFill="1" applyBorder="1" applyAlignment="1">
      <alignment horizontal="center"/>
    </xf>
    <xf numFmtId="49" fontId="10" fillId="4" borderId="31" xfId="2" applyNumberFormat="1" applyFont="1" applyFill="1" applyBorder="1" applyAlignment="1">
      <alignment horizontal="center"/>
    </xf>
    <xf numFmtId="166" fontId="10" fillId="4" borderId="31" xfId="2" applyNumberFormat="1" applyFont="1" applyFill="1" applyBorder="1" applyAlignment="1">
      <alignment horizontal="center" vertical="center"/>
    </xf>
    <xf numFmtId="166" fontId="10" fillId="4" borderId="18" xfId="2" applyNumberFormat="1" applyFont="1" applyFill="1" applyBorder="1" applyAlignment="1">
      <alignment horizontal="center" vertical="center"/>
    </xf>
    <xf numFmtId="166" fontId="10" fillId="4" borderId="10" xfId="2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left"/>
    </xf>
    <xf numFmtId="166" fontId="3" fillId="2" borderId="12" xfId="2" applyNumberFormat="1" applyFont="1" applyFill="1" applyBorder="1" applyAlignment="1">
      <alignment horizontal="center"/>
    </xf>
    <xf numFmtId="9" fontId="3" fillId="5" borderId="4" xfId="3" applyFont="1" applyFill="1" applyBorder="1" applyAlignment="1">
      <alignment horizontal="center" wrapText="1"/>
    </xf>
    <xf numFmtId="49" fontId="3" fillId="5" borderId="10" xfId="2" applyNumberFormat="1" applyFont="1" applyFill="1" applyBorder="1" applyAlignment="1">
      <alignment horizontal="center" wrapText="1"/>
    </xf>
    <xf numFmtId="49" fontId="3" fillId="5" borderId="12" xfId="2" applyNumberFormat="1" applyFont="1" applyFill="1" applyBorder="1" applyAlignment="1">
      <alignment horizontal="center"/>
    </xf>
    <xf numFmtId="166" fontId="3" fillId="5" borderId="3" xfId="2" applyNumberFormat="1" applyFont="1" applyFill="1" applyBorder="1" applyAlignment="1">
      <alignment horizontal="center" vertical="center"/>
    </xf>
    <xf numFmtId="166" fontId="3" fillId="5" borderId="15" xfId="2" applyNumberFormat="1" applyFont="1" applyFill="1" applyBorder="1" applyAlignment="1">
      <alignment horizontal="center" vertical="center"/>
    </xf>
    <xf numFmtId="0" fontId="5" fillId="3" borderId="0" xfId="2" applyFont="1" applyFill="1"/>
    <xf numFmtId="4" fontId="5" fillId="3" borderId="0" xfId="2" applyNumberFormat="1" applyFont="1" applyFill="1"/>
    <xf numFmtId="166" fontId="5" fillId="3" borderId="0" xfId="2" applyNumberFormat="1" applyFont="1" applyFill="1"/>
    <xf numFmtId="164" fontId="5" fillId="3" borderId="0" xfId="1" applyFont="1" applyFill="1" applyBorder="1"/>
    <xf numFmtId="164" fontId="5" fillId="3" borderId="0" xfId="1" applyFont="1" applyFill="1"/>
    <xf numFmtId="0" fontId="5" fillId="3" borderId="0" xfId="2" applyFont="1" applyFill="1" applyAlignment="1">
      <alignment horizontal="center"/>
    </xf>
    <xf numFmtId="164" fontId="3" fillId="3" borderId="0" xfId="1" applyFont="1" applyFill="1" applyBorder="1"/>
    <xf numFmtId="164" fontId="3" fillId="3" borderId="0" xfId="1" applyFont="1" applyFill="1" applyBorder="1" applyAlignment="1">
      <alignment vertical="center"/>
    </xf>
    <xf numFmtId="0" fontId="5" fillId="3" borderId="0" xfId="2" applyFont="1" applyFill="1" applyAlignment="1">
      <alignment horizontal="right"/>
    </xf>
    <xf numFmtId="0" fontId="3" fillId="3" borderId="0" xfId="2" applyFont="1" applyFill="1"/>
    <xf numFmtId="0" fontId="3" fillId="3" borderId="0" xfId="2" applyFont="1" applyFill="1" applyAlignment="1">
      <alignment vertical="center"/>
    </xf>
    <xf numFmtId="0" fontId="5" fillId="0" borderId="0" xfId="2" applyFont="1" applyAlignment="1">
      <alignment horizontal="center"/>
    </xf>
    <xf numFmtId="4" fontId="5" fillId="0" borderId="0" xfId="2" applyNumberFormat="1" applyFont="1"/>
    <xf numFmtId="166" fontId="5" fillId="0" borderId="0" xfId="2" applyNumberFormat="1" applyFont="1"/>
    <xf numFmtId="164" fontId="5" fillId="0" borderId="0" xfId="1" applyFont="1" applyFill="1" applyBorder="1"/>
    <xf numFmtId="164" fontId="5" fillId="0" borderId="0" xfId="1" applyFont="1" applyFill="1"/>
    <xf numFmtId="164" fontId="3" fillId="0" borderId="0" xfId="1" applyFont="1" applyFill="1" applyBorder="1"/>
    <xf numFmtId="164" fontId="3" fillId="0" borderId="0" xfId="1" applyFont="1" applyFill="1" applyBorder="1" applyAlignment="1">
      <alignment vertical="center"/>
    </xf>
    <xf numFmtId="0" fontId="3" fillId="0" borderId="0" xfId="2" applyFont="1" applyAlignment="1">
      <alignment horizontal="left" vertical="center"/>
    </xf>
    <xf numFmtId="0" fontId="5" fillId="0" borderId="0" xfId="2" applyFont="1" applyAlignment="1">
      <alignment horizontal="centerContinuous" wrapText="1"/>
    </xf>
    <xf numFmtId="0" fontId="4" fillId="0" borderId="0" xfId="2" applyFont="1"/>
    <xf numFmtId="0" fontId="12" fillId="0" borderId="0" xfId="2" applyFont="1" applyAlignment="1">
      <alignment horizontal="centerContinuous"/>
    </xf>
    <xf numFmtId="0" fontId="5" fillId="0" borderId="38" xfId="2" applyFont="1" applyBorder="1" applyAlignment="1">
      <alignment horizontal="right"/>
    </xf>
    <xf numFmtId="9" fontId="3" fillId="5" borderId="39" xfId="3" applyFont="1" applyFill="1" applyBorder="1" applyAlignment="1">
      <alignment horizontal="center"/>
    </xf>
    <xf numFmtId="49" fontId="3" fillId="5" borderId="40" xfId="2" applyNumberFormat="1" applyFont="1" applyFill="1" applyBorder="1" applyAlignment="1">
      <alignment horizontal="center"/>
    </xf>
    <xf numFmtId="49" fontId="8" fillId="5" borderId="4" xfId="2" applyNumberFormat="1" applyFont="1" applyFill="1" applyBorder="1" applyAlignment="1">
      <alignment horizontal="left"/>
    </xf>
    <xf numFmtId="49" fontId="8" fillId="5" borderId="4" xfId="2" applyNumberFormat="1" applyFont="1" applyFill="1" applyBorder="1" applyAlignment="1">
      <alignment horizontal="center"/>
    </xf>
    <xf numFmtId="49" fontId="3" fillId="5" borderId="40" xfId="2" applyNumberFormat="1" applyFont="1" applyFill="1" applyBorder="1" applyAlignment="1">
      <alignment horizontal="center" wrapText="1"/>
    </xf>
    <xf numFmtId="49" fontId="8" fillId="5" borderId="10" xfId="2" applyNumberFormat="1" applyFont="1" applyFill="1" applyBorder="1" applyAlignment="1">
      <alignment horizontal="left"/>
    </xf>
    <xf numFmtId="49" fontId="8" fillId="5" borderId="10" xfId="2" applyNumberFormat="1" applyFont="1" applyFill="1" applyBorder="1" applyAlignment="1">
      <alignment horizontal="center"/>
    </xf>
    <xf numFmtId="49" fontId="3" fillId="5" borderId="41" xfId="2" applyNumberFormat="1" applyFont="1" applyFill="1" applyBorder="1" applyAlignment="1">
      <alignment horizontal="center"/>
    </xf>
    <xf numFmtId="0" fontId="3" fillId="2" borderId="42" xfId="2" applyFont="1" applyFill="1" applyBorder="1"/>
    <xf numFmtId="166" fontId="3" fillId="3" borderId="14" xfId="2" applyNumberFormat="1" applyFont="1" applyFill="1" applyBorder="1" applyAlignment="1">
      <alignment horizontal="center"/>
    </xf>
    <xf numFmtId="0" fontId="10" fillId="5" borderId="22" xfId="2" applyFont="1" applyFill="1" applyBorder="1" applyAlignment="1">
      <alignment horizontal="center" vertical="center"/>
    </xf>
    <xf numFmtId="166" fontId="10" fillId="5" borderId="14" xfId="2" applyNumberFormat="1" applyFont="1" applyFill="1" applyBorder="1" applyAlignment="1">
      <alignment horizontal="center" vertical="center"/>
    </xf>
    <xf numFmtId="166" fontId="3" fillId="0" borderId="0" xfId="2" applyNumberFormat="1" applyFont="1" applyAlignment="1">
      <alignment horizontal="center" vertical="center"/>
    </xf>
    <xf numFmtId="166" fontId="3" fillId="5" borderId="43" xfId="2" applyNumberFormat="1" applyFont="1" applyFill="1" applyBorder="1" applyAlignment="1">
      <alignment horizontal="center" vertical="center" wrapText="1"/>
    </xf>
    <xf numFmtId="0" fontId="3" fillId="2" borderId="44" xfId="2" applyFont="1" applyFill="1" applyBorder="1"/>
    <xf numFmtId="166" fontId="3" fillId="3" borderId="20" xfId="2" applyNumberFormat="1" applyFont="1" applyFill="1" applyBorder="1" applyAlignment="1">
      <alignment horizontal="center"/>
    </xf>
    <xf numFmtId="0" fontId="10" fillId="5" borderId="32" xfId="2" applyFont="1" applyFill="1" applyBorder="1" applyAlignment="1">
      <alignment horizontal="center" vertical="center"/>
    </xf>
    <xf numFmtId="166" fontId="3" fillId="5" borderId="45" xfId="2" applyNumberFormat="1" applyFont="1" applyFill="1" applyBorder="1" applyAlignment="1">
      <alignment horizontal="center" vertical="center"/>
    </xf>
    <xf numFmtId="166" fontId="3" fillId="5" borderId="43" xfId="2" applyNumberFormat="1" applyFont="1" applyFill="1" applyBorder="1" applyAlignment="1">
      <alignment horizontal="center" vertical="center"/>
    </xf>
    <xf numFmtId="166" fontId="10" fillId="5" borderId="12" xfId="2" applyNumberFormat="1" applyFont="1" applyFill="1" applyBorder="1" applyAlignment="1">
      <alignment horizontal="center" vertical="center"/>
    </xf>
    <xf numFmtId="166" fontId="5" fillId="0" borderId="0" xfId="2" applyNumberFormat="1" applyFont="1" applyAlignment="1">
      <alignment horizontal="right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6" fillId="0" borderId="1" xfId="2" applyFont="1" applyBorder="1" applyAlignment="1">
      <alignment horizontal="left" vertical="center"/>
    </xf>
    <xf numFmtId="22" fontId="3" fillId="0" borderId="0" xfId="2" applyNumberFormat="1" applyFont="1"/>
    <xf numFmtId="0" fontId="3" fillId="0" borderId="2" xfId="2" applyFont="1" applyBorder="1"/>
    <xf numFmtId="166" fontId="5" fillId="0" borderId="2" xfId="2" applyNumberFormat="1" applyFont="1" applyBorder="1" applyAlignment="1">
      <alignment horizontal="right"/>
    </xf>
    <xf numFmtId="164" fontId="3" fillId="0" borderId="0" xfId="1" applyFont="1" applyFill="1"/>
    <xf numFmtId="4" fontId="3" fillId="0" borderId="0" xfId="2" applyNumberFormat="1" applyFont="1" applyAlignment="1">
      <alignment horizontal="center" vertical="center"/>
    </xf>
    <xf numFmtId="0" fontId="3" fillId="2" borderId="18" xfId="2" applyFont="1" applyFill="1" applyBorder="1"/>
    <xf numFmtId="165" fontId="5" fillId="2" borderId="19" xfId="0" applyFont="1" applyFill="1" applyBorder="1"/>
    <xf numFmtId="0" fontId="10" fillId="6" borderId="13" xfId="2" applyFont="1" applyFill="1" applyBorder="1" applyAlignment="1">
      <alignment vertical="center"/>
    </xf>
    <xf numFmtId="165" fontId="11" fillId="6" borderId="5" xfId="0" applyFont="1" applyFill="1" applyBorder="1" applyAlignment="1">
      <alignment vertical="center"/>
    </xf>
    <xf numFmtId="0" fontId="10" fillId="5" borderId="11" xfId="2" applyFont="1" applyFill="1" applyBorder="1" applyAlignment="1">
      <alignment vertical="center"/>
    </xf>
    <xf numFmtId="165" fontId="11" fillId="5" borderId="0" xfId="0" applyFont="1" applyFill="1" applyAlignment="1">
      <alignment vertical="center"/>
    </xf>
    <xf numFmtId="49" fontId="10" fillId="5" borderId="26" xfId="2" applyNumberFormat="1" applyFont="1" applyFill="1" applyBorder="1" applyAlignment="1">
      <alignment horizontal="center" shrinkToFit="1"/>
    </xf>
    <xf numFmtId="49" fontId="10" fillId="5" borderId="36" xfId="2" applyNumberFormat="1" applyFont="1" applyFill="1" applyBorder="1" applyAlignment="1">
      <alignment horizontal="center" shrinkToFit="1"/>
    </xf>
    <xf numFmtId="165" fontId="11" fillId="5" borderId="27" xfId="0" applyFont="1" applyFill="1" applyBorder="1" applyAlignment="1">
      <alignment horizontal="center" shrinkToFit="1"/>
    </xf>
    <xf numFmtId="49" fontId="10" fillId="5" borderId="32" xfId="2" applyNumberFormat="1" applyFont="1" applyFill="1" applyBorder="1" applyAlignment="1">
      <alignment horizontal="center" shrinkToFit="1"/>
    </xf>
    <xf numFmtId="165" fontId="11" fillId="5" borderId="37" xfId="0" applyFont="1" applyFill="1" applyBorder="1" applyAlignment="1">
      <alignment shrinkToFit="1"/>
    </xf>
    <xf numFmtId="165" fontId="11" fillId="5" borderId="33" xfId="0" applyFont="1" applyFill="1" applyBorder="1" applyAlignment="1">
      <alignment shrinkToFit="1"/>
    </xf>
    <xf numFmtId="49" fontId="10" fillId="5" borderId="25" xfId="2" applyNumberFormat="1" applyFont="1" applyFill="1" applyBorder="1" applyAlignment="1">
      <alignment horizontal="center" vertical="center" wrapText="1"/>
    </xf>
    <xf numFmtId="165" fontId="11" fillId="5" borderId="31" xfId="0" applyFont="1" applyFill="1" applyBorder="1" applyAlignment="1">
      <alignment horizontal="center" vertical="center" wrapText="1"/>
    </xf>
    <xf numFmtId="49" fontId="10" fillId="5" borderId="6" xfId="2" applyNumberFormat="1" applyFont="1" applyFill="1" applyBorder="1" applyAlignment="1">
      <alignment horizontal="center" vertical="center" wrapText="1"/>
    </xf>
    <xf numFmtId="165" fontId="11" fillId="5" borderId="6" xfId="0" applyFont="1" applyFill="1" applyBorder="1" applyAlignment="1">
      <alignment horizontal="center" vertical="center" wrapText="1"/>
    </xf>
    <xf numFmtId="165" fontId="11" fillId="5" borderId="5" xfId="0" applyFont="1" applyFill="1" applyBorder="1" applyAlignment="1">
      <alignment horizontal="center" vertical="center" wrapText="1"/>
    </xf>
    <xf numFmtId="49" fontId="10" fillId="5" borderId="25" xfId="2" applyNumberFormat="1" applyFont="1" applyFill="1" applyBorder="1" applyAlignment="1">
      <alignment horizontal="center" vertical="center" wrapText="1" shrinkToFit="1"/>
    </xf>
    <xf numFmtId="165" fontId="11" fillId="5" borderId="31" xfId="0" applyFont="1" applyFill="1" applyBorder="1" applyAlignment="1">
      <alignment horizontal="center" vertical="center" wrapText="1" shrinkToFit="1"/>
    </xf>
    <xf numFmtId="49" fontId="8" fillId="5" borderId="4" xfId="2" applyNumberFormat="1" applyFont="1" applyFill="1" applyBorder="1" applyAlignment="1">
      <alignment horizontal="center" vertical="center" wrapText="1"/>
    </xf>
    <xf numFmtId="165" fontId="13" fillId="5" borderId="4" xfId="0" applyFont="1" applyFill="1" applyBorder="1" applyAlignment="1">
      <alignment horizontal="center" vertical="center" wrapText="1"/>
    </xf>
    <xf numFmtId="165" fontId="13" fillId="5" borderId="12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_Hoja1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0</xdr:col>
      <xdr:colOff>1533525</xdr:colOff>
      <xdr:row>3</xdr:row>
      <xdr:rowOff>123825</xdr:rowOff>
    </xdr:to>
    <xdr:pic>
      <xdr:nvPicPr>
        <xdr:cNvPr id="1223" name="image1.png">
          <a:extLst>
            <a:ext uri="{FF2B5EF4-FFF2-40B4-BE49-F238E27FC236}">
              <a16:creationId xmlns:a16="http://schemas.microsoft.com/office/drawing/2014/main" id="{C47828B8-770F-2762-C318-9273D648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0" t="23640" r="18195" b="20468"/>
        <a:stretch>
          <a:fillRect/>
        </a:stretch>
      </xdr:blipFill>
      <xdr:spPr bwMode="auto">
        <a:xfrm>
          <a:off x="123825" y="19050"/>
          <a:ext cx="14097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123825</xdr:colOff>
      <xdr:row>0</xdr:row>
      <xdr:rowOff>161925</xdr:rowOff>
    </xdr:from>
    <xdr:ext cx="2973600" cy="69532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67A805B-DFE7-BB3B-B641-A1D3CA429090}"/>
            </a:ext>
          </a:extLst>
        </xdr:cNvPr>
        <xdr:cNvSpPr txBox="1">
          <a:spLocks/>
        </xdr:cNvSpPr>
      </xdr:nvSpPr>
      <xdr:spPr>
        <a:xfrm>
          <a:off x="8382000" y="161925"/>
          <a:ext cx="2973600" cy="695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RECURSOS DE ORIGEN NACIONAL</a:t>
          </a:r>
        </a:p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MES DE ENERO</a:t>
          </a:r>
          <a:r>
            <a:rPr lang="es-AR" sz="1200" b="1" baseline="0"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DEL 2026</a:t>
          </a:r>
        </a:p>
        <a:p>
          <a:pPr algn="ctr"/>
          <a:r>
            <a:rPr lang="es-AR" sz="1100" i="1">
              <a:latin typeface="Roboto" panose="02000000000000000000" pitchFamily="2" charset="0"/>
              <a:ea typeface="Roboto" panose="02000000000000000000" pitchFamily="2" charset="0"/>
            </a:rPr>
            <a:t>(EN MILLONES DE PESOS)</a:t>
          </a:r>
          <a:r>
            <a:rPr lang="es-AR" sz="1100">
              <a:latin typeface="Roboto" panose="02000000000000000000" pitchFamily="2" charset="0"/>
              <a:ea typeface="Roboto" panose="02000000000000000000" pitchFamily="2" charset="0"/>
            </a:rPr>
            <a:t>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0</xdr:col>
      <xdr:colOff>1533525</xdr:colOff>
      <xdr:row>3</xdr:row>
      <xdr:rowOff>123825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9F40AFE2-C92A-41FC-8E2B-7E510A7C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0" t="23640" r="18195" b="20468"/>
        <a:stretch>
          <a:fillRect/>
        </a:stretch>
      </xdr:blipFill>
      <xdr:spPr bwMode="auto">
        <a:xfrm>
          <a:off x="123825" y="19050"/>
          <a:ext cx="14097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123825</xdr:colOff>
      <xdr:row>0</xdr:row>
      <xdr:rowOff>161925</xdr:rowOff>
    </xdr:from>
    <xdr:ext cx="2973600" cy="69532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4B3D798-FF0A-440D-BAD5-06D91648B7B1}"/>
            </a:ext>
          </a:extLst>
        </xdr:cNvPr>
        <xdr:cNvSpPr txBox="1">
          <a:spLocks/>
        </xdr:cNvSpPr>
      </xdr:nvSpPr>
      <xdr:spPr>
        <a:xfrm>
          <a:off x="8382000" y="161925"/>
          <a:ext cx="2973600" cy="695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RECURSOS DE ORIGEN NACIONAL</a:t>
          </a:r>
        </a:p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MES DE FEBRERO</a:t>
          </a:r>
          <a:r>
            <a:rPr lang="es-AR" sz="1200" b="1" baseline="0"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DEL 2026</a:t>
          </a:r>
        </a:p>
        <a:p>
          <a:pPr algn="ctr"/>
          <a:r>
            <a:rPr lang="es-AR" sz="1100" i="1">
              <a:latin typeface="Roboto" panose="02000000000000000000" pitchFamily="2" charset="0"/>
              <a:ea typeface="Roboto" panose="02000000000000000000" pitchFamily="2" charset="0"/>
            </a:rPr>
            <a:t>(EN MILLONES DE PESOS)</a:t>
          </a:r>
          <a:r>
            <a:rPr lang="es-AR" sz="1100">
              <a:latin typeface="Roboto" panose="02000000000000000000" pitchFamily="2" charset="0"/>
              <a:ea typeface="Roboto" panose="02000000000000000000" pitchFamily="2" charset="0"/>
            </a:rPr>
            <a:t> 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0</xdr:col>
      <xdr:colOff>1533525</xdr:colOff>
      <xdr:row>3</xdr:row>
      <xdr:rowOff>123825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76139781-1FA6-430A-A6DB-16EC576A1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0" t="23640" r="18195" b="20468"/>
        <a:stretch>
          <a:fillRect/>
        </a:stretch>
      </xdr:blipFill>
      <xdr:spPr bwMode="auto">
        <a:xfrm>
          <a:off x="123825" y="19050"/>
          <a:ext cx="14097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123825</xdr:colOff>
      <xdr:row>0</xdr:row>
      <xdr:rowOff>161925</xdr:rowOff>
    </xdr:from>
    <xdr:ext cx="2973600" cy="69532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43E3F33-2750-47FC-9E4B-C715EFA42CC6}"/>
            </a:ext>
          </a:extLst>
        </xdr:cNvPr>
        <xdr:cNvSpPr txBox="1">
          <a:spLocks/>
        </xdr:cNvSpPr>
      </xdr:nvSpPr>
      <xdr:spPr>
        <a:xfrm>
          <a:off x="8382000" y="161925"/>
          <a:ext cx="2973600" cy="695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RECURSOS DE ORIGEN NACIONAL</a:t>
          </a:r>
        </a:p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MES DE MARZO</a:t>
          </a:r>
          <a:r>
            <a:rPr lang="es-AR" sz="1200" b="1" baseline="0"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DEL 2026</a:t>
          </a:r>
        </a:p>
        <a:p>
          <a:pPr algn="ctr"/>
          <a:r>
            <a:rPr lang="es-AR" sz="1100" i="1">
              <a:latin typeface="Roboto" panose="02000000000000000000" pitchFamily="2" charset="0"/>
              <a:ea typeface="Roboto" panose="02000000000000000000" pitchFamily="2" charset="0"/>
            </a:rPr>
            <a:t>(EN MILLONES DE PESOS)</a:t>
          </a:r>
          <a:r>
            <a:rPr lang="es-AR" sz="1100">
              <a:latin typeface="Roboto" panose="02000000000000000000" pitchFamily="2" charset="0"/>
              <a:ea typeface="Roboto" panose="02000000000000000000" pitchFamily="2" charset="0"/>
            </a:rPr>
            <a:t> 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0</xdr:col>
      <xdr:colOff>1533525</xdr:colOff>
      <xdr:row>3</xdr:row>
      <xdr:rowOff>123825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9DD1FC24-C6CD-4E96-A9DC-4CBCC2260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0" t="23640" r="18195" b="20468"/>
        <a:stretch>
          <a:fillRect/>
        </a:stretch>
      </xdr:blipFill>
      <xdr:spPr bwMode="auto">
        <a:xfrm>
          <a:off x="123825" y="19050"/>
          <a:ext cx="14097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123825</xdr:colOff>
      <xdr:row>0</xdr:row>
      <xdr:rowOff>161925</xdr:rowOff>
    </xdr:from>
    <xdr:ext cx="2973600" cy="69532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8DA762A-E5B8-4146-A561-1E686BF69A81}"/>
            </a:ext>
          </a:extLst>
        </xdr:cNvPr>
        <xdr:cNvSpPr txBox="1">
          <a:spLocks/>
        </xdr:cNvSpPr>
      </xdr:nvSpPr>
      <xdr:spPr>
        <a:xfrm>
          <a:off x="8382000" y="161925"/>
          <a:ext cx="2973600" cy="695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RECURSOS DE ORIGEN NACIONAL</a:t>
          </a:r>
        </a:p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MES DE ABRIL</a:t>
          </a:r>
          <a:r>
            <a:rPr lang="es-AR" sz="1200" b="1" baseline="0"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DEL 2026</a:t>
          </a:r>
        </a:p>
        <a:p>
          <a:pPr algn="ctr"/>
          <a:r>
            <a:rPr lang="es-AR" sz="1100" i="1">
              <a:latin typeface="Roboto" panose="02000000000000000000" pitchFamily="2" charset="0"/>
              <a:ea typeface="Roboto" panose="02000000000000000000" pitchFamily="2" charset="0"/>
            </a:rPr>
            <a:t>(EN MILLONES DE PESOS)</a:t>
          </a:r>
          <a:r>
            <a:rPr lang="es-AR" sz="1100">
              <a:latin typeface="Roboto" panose="02000000000000000000" pitchFamily="2" charset="0"/>
              <a:ea typeface="Roboto" panose="02000000000000000000" pitchFamily="2" charset="0"/>
            </a:rPr>
            <a:t> 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0</xdr:col>
      <xdr:colOff>1533525</xdr:colOff>
      <xdr:row>3</xdr:row>
      <xdr:rowOff>123825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C28FE16-4C84-4326-A4D3-F68BF540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0" t="23640" r="18195" b="20468"/>
        <a:stretch>
          <a:fillRect/>
        </a:stretch>
      </xdr:blipFill>
      <xdr:spPr bwMode="auto">
        <a:xfrm>
          <a:off x="123825" y="19050"/>
          <a:ext cx="14097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123825</xdr:colOff>
      <xdr:row>0</xdr:row>
      <xdr:rowOff>161925</xdr:rowOff>
    </xdr:from>
    <xdr:ext cx="2973600" cy="69532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D7C482C-95BE-4C77-89E2-C14EA297A11B}"/>
            </a:ext>
          </a:extLst>
        </xdr:cNvPr>
        <xdr:cNvSpPr txBox="1">
          <a:spLocks/>
        </xdr:cNvSpPr>
      </xdr:nvSpPr>
      <xdr:spPr>
        <a:xfrm>
          <a:off x="8382000" y="161925"/>
          <a:ext cx="2973600" cy="695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RECURSOS DE ORIGEN NACIONAL</a:t>
          </a:r>
        </a:p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MES DE MAYO</a:t>
          </a:r>
          <a:r>
            <a:rPr lang="es-AR" sz="1200" b="1" baseline="0"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DEL 2026</a:t>
          </a:r>
        </a:p>
        <a:p>
          <a:pPr algn="ctr"/>
          <a:r>
            <a:rPr lang="es-AR" sz="1100" i="1">
              <a:latin typeface="Roboto" panose="02000000000000000000" pitchFamily="2" charset="0"/>
              <a:ea typeface="Roboto" panose="02000000000000000000" pitchFamily="2" charset="0"/>
            </a:rPr>
            <a:t>(EN MILLONES DE PESOS)</a:t>
          </a:r>
          <a:r>
            <a:rPr lang="es-AR" sz="1100">
              <a:latin typeface="Roboto" panose="02000000000000000000" pitchFamily="2" charset="0"/>
              <a:ea typeface="Roboto" panose="02000000000000000000" pitchFamily="2" charset="0"/>
            </a:rPr>
            <a:t> 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0</xdr:col>
      <xdr:colOff>1533525</xdr:colOff>
      <xdr:row>3</xdr:row>
      <xdr:rowOff>123825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8EA8824-EC9B-4950-9441-09FC9246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0" t="23640" r="18195" b="20468"/>
        <a:stretch>
          <a:fillRect/>
        </a:stretch>
      </xdr:blipFill>
      <xdr:spPr bwMode="auto">
        <a:xfrm>
          <a:off x="123825" y="19050"/>
          <a:ext cx="14097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123825</xdr:colOff>
      <xdr:row>0</xdr:row>
      <xdr:rowOff>161925</xdr:rowOff>
    </xdr:from>
    <xdr:ext cx="2973600" cy="69532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9C0200A-08CC-435A-9FE2-B45CBA07501E}"/>
            </a:ext>
          </a:extLst>
        </xdr:cNvPr>
        <xdr:cNvSpPr txBox="1">
          <a:spLocks/>
        </xdr:cNvSpPr>
      </xdr:nvSpPr>
      <xdr:spPr>
        <a:xfrm>
          <a:off x="8382000" y="161925"/>
          <a:ext cx="2973600" cy="695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RECURSOS DE ORIGEN NACIONAL</a:t>
          </a:r>
        </a:p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MES DE JUNIO</a:t>
          </a:r>
          <a:r>
            <a:rPr lang="es-AR" sz="1200" b="1" baseline="0"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DEL 2026</a:t>
          </a:r>
        </a:p>
        <a:p>
          <a:pPr algn="ctr"/>
          <a:r>
            <a:rPr lang="es-AR" sz="1100" i="1">
              <a:latin typeface="Roboto" panose="02000000000000000000" pitchFamily="2" charset="0"/>
              <a:ea typeface="Roboto" panose="02000000000000000000" pitchFamily="2" charset="0"/>
            </a:rPr>
            <a:t>(EN MILLONES DE PESOS)</a:t>
          </a:r>
          <a:r>
            <a:rPr lang="es-AR" sz="1100">
              <a:latin typeface="Roboto" panose="02000000000000000000" pitchFamily="2" charset="0"/>
              <a:ea typeface="Roboto" panose="02000000000000000000" pitchFamily="2" charset="0"/>
            </a:rPr>
            <a:t> 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0</xdr:col>
      <xdr:colOff>1533525</xdr:colOff>
      <xdr:row>3</xdr:row>
      <xdr:rowOff>123825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613CBF48-4E11-48CA-92F2-C2C62CD6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0" t="23640" r="18195" b="20468"/>
        <a:stretch>
          <a:fillRect/>
        </a:stretch>
      </xdr:blipFill>
      <xdr:spPr bwMode="auto">
        <a:xfrm>
          <a:off x="123825" y="19050"/>
          <a:ext cx="14097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123825</xdr:colOff>
      <xdr:row>0</xdr:row>
      <xdr:rowOff>161925</xdr:rowOff>
    </xdr:from>
    <xdr:ext cx="2973600" cy="69532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8C58282-05D1-4229-B8E5-9313C87EAC06}"/>
            </a:ext>
          </a:extLst>
        </xdr:cNvPr>
        <xdr:cNvSpPr txBox="1">
          <a:spLocks/>
        </xdr:cNvSpPr>
      </xdr:nvSpPr>
      <xdr:spPr>
        <a:xfrm>
          <a:off x="8382000" y="161925"/>
          <a:ext cx="2973600" cy="695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RECURSOS DE ORIGEN NACIONAL</a:t>
          </a:r>
        </a:p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MES DE JULIO</a:t>
          </a:r>
          <a:r>
            <a:rPr lang="es-AR" sz="1200" b="1" baseline="0"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DEL 2026</a:t>
          </a:r>
        </a:p>
        <a:p>
          <a:pPr algn="ctr"/>
          <a:r>
            <a:rPr lang="es-AR" sz="1100" i="1">
              <a:latin typeface="Roboto" panose="02000000000000000000" pitchFamily="2" charset="0"/>
              <a:ea typeface="Roboto" panose="02000000000000000000" pitchFamily="2" charset="0"/>
            </a:rPr>
            <a:t>(EN MILLONES DE PESOS)</a:t>
          </a:r>
          <a:r>
            <a:rPr lang="es-AR" sz="1100">
              <a:latin typeface="Roboto" panose="02000000000000000000" pitchFamily="2" charset="0"/>
              <a:ea typeface="Roboto" panose="02000000000000000000" pitchFamily="2" charset="0"/>
            </a:rPr>
            <a:t> 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0</xdr:col>
      <xdr:colOff>1514475</xdr:colOff>
      <xdr:row>3</xdr:row>
      <xdr:rowOff>228600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CF9556FC-05E0-4150-AA86-6F3AEB12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0" t="23640" r="18195" b="20468"/>
        <a:stretch>
          <a:fillRect/>
        </a:stretch>
      </xdr:blipFill>
      <xdr:spPr bwMode="auto">
        <a:xfrm>
          <a:off x="104775" y="38100"/>
          <a:ext cx="14097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1085849</xdr:colOff>
      <xdr:row>0</xdr:row>
      <xdr:rowOff>161924</xdr:rowOff>
    </xdr:from>
    <xdr:ext cx="3209925" cy="67627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8A6E757-F2F3-46F7-BF62-B446F9F9522E}"/>
            </a:ext>
          </a:extLst>
        </xdr:cNvPr>
        <xdr:cNvSpPr txBox="1">
          <a:spLocks/>
        </xdr:cNvSpPr>
      </xdr:nvSpPr>
      <xdr:spPr>
        <a:xfrm>
          <a:off x="9382124" y="161924"/>
          <a:ext cx="3209925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es-AR" sz="12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oneCellAnchor>
  <xdr:oneCellAnchor>
    <xdr:from>
      <xdr:col>10</xdr:col>
      <xdr:colOff>1085849</xdr:colOff>
      <xdr:row>0</xdr:row>
      <xdr:rowOff>161923</xdr:rowOff>
    </xdr:from>
    <xdr:ext cx="3095626" cy="630942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C631738-D96B-451A-8AF8-17357143C4AA}"/>
            </a:ext>
          </a:extLst>
        </xdr:cNvPr>
        <xdr:cNvSpPr txBox="1"/>
      </xdr:nvSpPr>
      <xdr:spPr>
        <a:xfrm>
          <a:off x="9382124" y="161923"/>
          <a:ext cx="3095626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RECURSOS DE ORIGEN NACIONAL</a:t>
          </a:r>
        </a:p>
        <a:p>
          <a:pPr algn="ctr"/>
          <a:r>
            <a:rPr lang="es-AR" sz="1200" b="1">
              <a:latin typeface="Roboto" panose="02000000000000000000" pitchFamily="2" charset="0"/>
              <a:ea typeface="Roboto" panose="02000000000000000000" pitchFamily="2" charset="0"/>
            </a:rPr>
            <a:t>AÑO</a:t>
          </a:r>
          <a:r>
            <a:rPr lang="es-AR" sz="1200" b="1" baseline="0">
              <a:latin typeface="Roboto" panose="02000000000000000000" pitchFamily="2" charset="0"/>
              <a:ea typeface="Roboto" panose="02000000000000000000" pitchFamily="2" charset="0"/>
            </a:rPr>
            <a:t> 2026 - ACUMULADO A JULIO</a:t>
          </a:r>
          <a:endParaRPr lang="es-AR" sz="1200" b="1">
            <a:latin typeface="Roboto" panose="02000000000000000000" pitchFamily="2" charset="0"/>
            <a:ea typeface="Roboto" panose="02000000000000000000" pitchFamily="2" charset="0"/>
          </a:endParaRPr>
        </a:p>
        <a:p>
          <a:pPr algn="ctr"/>
          <a:r>
            <a:rPr lang="es-AR" sz="1100" i="1">
              <a:latin typeface="Roboto" panose="02000000000000000000" pitchFamily="2" charset="0"/>
              <a:ea typeface="Roboto" panose="02000000000000000000" pitchFamily="2" charset="0"/>
            </a:rPr>
            <a:t>(EN MILLONES DE PESOS)</a:t>
          </a:r>
          <a:r>
            <a:rPr lang="es-AR" sz="1100">
              <a:latin typeface="Roboto" panose="02000000000000000000" pitchFamily="2" charset="0"/>
              <a:ea typeface="Roboto" panose="02000000000000000000" pitchFamily="2" charset="0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Z77"/>
  <sheetViews>
    <sheetView showGridLines="0" showZeros="0" topLeftCell="O10" zoomScaleNormal="100" workbookViewId="0">
      <selection activeCell="A5" sqref="A5"/>
    </sheetView>
  </sheetViews>
  <sheetFormatPr baseColWidth="10" defaultColWidth="27.5546875" defaultRowHeight="12.75" x14ac:dyDescent="0.2"/>
  <cols>
    <col min="1" max="1" width="19.44140625" style="11" customWidth="1"/>
    <col min="2" max="3" width="12.77734375" style="11" customWidth="1"/>
    <col min="4" max="4" width="13" style="11" customWidth="1"/>
    <col min="5" max="6" width="12.77734375" style="11" customWidth="1"/>
    <col min="7" max="7" width="16.77734375" style="11" hidden="1" customWidth="1"/>
    <col min="8" max="8" width="18.33203125" style="11" hidden="1" customWidth="1"/>
    <col min="9" max="9" width="20.21875" style="11" hidden="1" customWidth="1"/>
    <col min="10" max="18" width="12.77734375" style="11" customWidth="1"/>
    <col min="19" max="19" width="27.5546875" style="11" hidden="1" customWidth="1"/>
    <col min="20" max="23" width="12.77734375" style="11" customWidth="1"/>
    <col min="24" max="24" width="1.77734375" style="11" customWidth="1"/>
    <col min="25" max="25" width="12.77734375" style="11" customWidth="1"/>
    <col min="26" max="26" width="1.77734375" style="11" customWidth="1"/>
    <col min="27" max="28" width="27.5546875" style="11" hidden="1" customWidth="1"/>
    <col min="29" max="29" width="12.77734375" style="11" customWidth="1"/>
    <col min="30" max="30" width="17.88671875" style="11" customWidth="1"/>
    <col min="31" max="31" width="11.77734375" style="11" customWidth="1"/>
    <col min="32" max="32" width="12" style="11" customWidth="1"/>
    <col min="33" max="16384" width="27.5546875" style="11"/>
  </cols>
  <sheetData>
    <row r="1" spans="1:52" ht="36.75" customHeight="1" x14ac:dyDescent="0.25">
      <c r="A1" s="8"/>
      <c r="B1" s="9"/>
      <c r="C1" s="10"/>
      <c r="D1" s="9"/>
      <c r="E1" s="9"/>
      <c r="F1" s="9"/>
      <c r="G1" s="9"/>
      <c r="H1" s="9"/>
      <c r="I1" s="9"/>
      <c r="J1" s="9"/>
      <c r="K1" s="9"/>
      <c r="M1" s="50"/>
      <c r="O1" s="9"/>
      <c r="P1" s="9"/>
      <c r="Q1" s="9"/>
      <c r="R1" s="9"/>
      <c r="S1" s="9"/>
      <c r="T1" s="9"/>
      <c r="U1" s="9"/>
      <c r="V1" s="9"/>
      <c r="W1" s="1" t="s">
        <v>10</v>
      </c>
      <c r="Y1" s="12"/>
      <c r="AA1" s="12"/>
      <c r="AC1" s="12"/>
    </row>
    <row r="2" spans="1:52" s="53" customFormat="1" ht="18" customHeight="1" x14ac:dyDescent="0.2">
      <c r="A2" s="52"/>
      <c r="B2" s="23"/>
      <c r="C2" s="23"/>
      <c r="D2" s="6"/>
      <c r="E2" s="23"/>
      <c r="F2" s="23"/>
      <c r="G2" s="23"/>
      <c r="H2" s="23"/>
      <c r="I2" s="23"/>
      <c r="J2" s="23"/>
      <c r="K2" s="23"/>
      <c r="M2" s="54"/>
      <c r="N2" s="55"/>
      <c r="O2" s="23"/>
      <c r="P2" s="23"/>
      <c r="Q2" s="23"/>
      <c r="R2" s="23"/>
      <c r="S2" s="23"/>
      <c r="T2" s="23"/>
      <c r="U2" s="23"/>
      <c r="V2" s="23"/>
      <c r="W2" s="16"/>
      <c r="Y2" s="16"/>
      <c r="AA2" s="16"/>
      <c r="AC2" s="16"/>
    </row>
    <row r="3" spans="1:52" ht="21" customHeight="1" x14ac:dyDescent="0.2">
      <c r="A3" s="14"/>
      <c r="B3" s="9"/>
      <c r="C3" s="9"/>
      <c r="D3" s="14"/>
      <c r="E3" s="9"/>
      <c r="F3" s="15"/>
      <c r="G3" s="9"/>
      <c r="H3" s="9"/>
      <c r="I3" s="15"/>
      <c r="J3" s="9"/>
      <c r="K3" s="9"/>
      <c r="M3" s="51"/>
      <c r="N3" s="38"/>
      <c r="O3" s="9"/>
      <c r="P3" s="9"/>
      <c r="Q3" s="9"/>
      <c r="R3" s="9"/>
      <c r="S3" s="9"/>
      <c r="T3" s="9"/>
      <c r="U3" s="9"/>
      <c r="V3" s="9"/>
      <c r="W3" s="16"/>
      <c r="Y3" s="16"/>
      <c r="AA3" s="16"/>
      <c r="AC3" s="16"/>
    </row>
    <row r="4" spans="1:52" ht="20.100000000000001" customHeight="1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19"/>
      <c r="Y4" s="18"/>
      <c r="Z4" s="19"/>
      <c r="AA4" s="18"/>
      <c r="AB4" s="19"/>
      <c r="AC4" s="18"/>
    </row>
    <row r="5" spans="1:52" ht="15" customHeight="1" x14ac:dyDescent="0.2">
      <c r="A5" s="9"/>
      <c r="B5" s="9"/>
      <c r="C5" s="9"/>
      <c r="D5" s="9"/>
      <c r="E5" s="15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20"/>
      <c r="Y5" s="21"/>
      <c r="AA5" s="21"/>
      <c r="AC5" s="21"/>
    </row>
    <row r="6" spans="1:52" ht="15.95" customHeight="1" x14ac:dyDescent="0.25">
      <c r="A6" s="60"/>
      <c r="B6" s="60" t="s">
        <v>0</v>
      </c>
      <c r="C6" s="60" t="s">
        <v>22</v>
      </c>
      <c r="D6" s="60"/>
      <c r="E6" s="60" t="s">
        <v>25</v>
      </c>
      <c r="F6" s="60"/>
      <c r="G6" s="169"/>
      <c r="H6" s="170"/>
      <c r="I6" s="170"/>
      <c r="J6" s="61" t="s">
        <v>28</v>
      </c>
      <c r="K6" s="62"/>
      <c r="L6" s="60" t="s">
        <v>31</v>
      </c>
      <c r="M6" s="63" t="s">
        <v>1</v>
      </c>
      <c r="N6" s="64" t="s">
        <v>35</v>
      </c>
      <c r="O6" s="65"/>
      <c r="P6" s="65"/>
      <c r="Q6" s="66"/>
      <c r="R6" s="161" t="s">
        <v>42</v>
      </c>
      <c r="S6" s="162"/>
      <c r="T6" s="163"/>
      <c r="U6" s="60" t="s">
        <v>45</v>
      </c>
      <c r="V6" s="67" t="s">
        <v>49</v>
      </c>
      <c r="W6" s="68" t="s">
        <v>53</v>
      </c>
      <c r="X6" s="69"/>
      <c r="Y6" s="91" t="s">
        <v>16</v>
      </c>
      <c r="Z6" s="5"/>
      <c r="AA6" s="98"/>
      <c r="AB6" s="5"/>
      <c r="AC6" s="91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15.95" customHeight="1" x14ac:dyDescent="0.25">
      <c r="A7" s="70" t="s">
        <v>20</v>
      </c>
      <c r="B7" s="70" t="s">
        <v>96</v>
      </c>
      <c r="C7" s="70" t="s">
        <v>23</v>
      </c>
      <c r="D7" s="70" t="s">
        <v>24</v>
      </c>
      <c r="E7" s="70" t="s">
        <v>26</v>
      </c>
      <c r="F7" s="70" t="s">
        <v>24</v>
      </c>
      <c r="G7" s="171"/>
      <c r="H7" s="171"/>
      <c r="I7" s="171"/>
      <c r="J7" s="71" t="s">
        <v>29</v>
      </c>
      <c r="K7" s="72"/>
      <c r="L7" s="70" t="s">
        <v>32</v>
      </c>
      <c r="M7" s="73" t="s">
        <v>30</v>
      </c>
      <c r="N7" s="64" t="s">
        <v>36</v>
      </c>
      <c r="O7" s="65"/>
      <c r="P7" s="66"/>
      <c r="Q7" s="60" t="s">
        <v>41</v>
      </c>
      <c r="R7" s="164" t="s">
        <v>2</v>
      </c>
      <c r="S7" s="165"/>
      <c r="T7" s="166"/>
      <c r="U7" s="70" t="s">
        <v>46</v>
      </c>
      <c r="V7" s="74" t="s">
        <v>50</v>
      </c>
      <c r="W7" s="70" t="s">
        <v>54</v>
      </c>
      <c r="X7" s="69"/>
      <c r="Y7" s="92" t="s">
        <v>17</v>
      </c>
      <c r="Z7" s="5"/>
      <c r="AA7" s="99"/>
      <c r="AB7" s="5"/>
      <c r="AC7" s="92" t="s">
        <v>53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15.95" customHeight="1" x14ac:dyDescent="0.25">
      <c r="A8" s="70"/>
      <c r="B8" s="70" t="s">
        <v>21</v>
      </c>
      <c r="C8" s="70" t="s">
        <v>21</v>
      </c>
      <c r="D8" s="70"/>
      <c r="E8" s="70" t="s">
        <v>27</v>
      </c>
      <c r="F8" s="70"/>
      <c r="G8" s="75"/>
      <c r="H8" s="76"/>
      <c r="I8" s="77"/>
      <c r="J8" s="60" t="s">
        <v>27</v>
      </c>
      <c r="K8" s="60" t="s">
        <v>30</v>
      </c>
      <c r="L8" s="70" t="s">
        <v>33</v>
      </c>
      <c r="M8" s="70" t="s">
        <v>3</v>
      </c>
      <c r="N8" s="74" t="s">
        <v>38</v>
      </c>
      <c r="O8" s="60" t="s">
        <v>39</v>
      </c>
      <c r="P8" s="172" t="s">
        <v>4</v>
      </c>
      <c r="Q8" s="70" t="s">
        <v>5</v>
      </c>
      <c r="R8" s="60" t="s">
        <v>43</v>
      </c>
      <c r="S8" s="78"/>
      <c r="T8" s="167" t="s">
        <v>4</v>
      </c>
      <c r="U8" s="70" t="s">
        <v>47</v>
      </c>
      <c r="V8" s="74" t="s">
        <v>51</v>
      </c>
      <c r="W8" s="70" t="s">
        <v>55</v>
      </c>
      <c r="X8" s="69"/>
      <c r="Y8" s="92" t="s">
        <v>18</v>
      </c>
      <c r="Z8" s="5"/>
      <c r="AA8" s="99"/>
      <c r="AB8" s="5"/>
      <c r="AC8" s="92" t="s">
        <v>19</v>
      </c>
      <c r="AD8" s="111"/>
      <c r="AE8" s="111"/>
      <c r="AF8" s="108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15.95" customHeight="1" x14ac:dyDescent="0.25">
      <c r="A9" s="79"/>
      <c r="B9" s="70"/>
      <c r="C9" s="70"/>
      <c r="D9" s="70"/>
      <c r="E9" s="70" t="s">
        <v>6</v>
      </c>
      <c r="F9" s="79"/>
      <c r="G9" s="80"/>
      <c r="H9" s="81"/>
      <c r="I9" s="82"/>
      <c r="J9" s="70" t="s">
        <v>7</v>
      </c>
      <c r="K9" s="70" t="s">
        <v>8</v>
      </c>
      <c r="L9" s="70" t="s">
        <v>34</v>
      </c>
      <c r="M9" s="70" t="s">
        <v>9</v>
      </c>
      <c r="N9" s="74" t="s">
        <v>37</v>
      </c>
      <c r="O9" s="70" t="s">
        <v>40</v>
      </c>
      <c r="P9" s="173"/>
      <c r="Q9" s="70"/>
      <c r="R9" s="70" t="s">
        <v>44</v>
      </c>
      <c r="S9" s="74"/>
      <c r="T9" s="168"/>
      <c r="U9" s="70" t="s">
        <v>48</v>
      </c>
      <c r="V9" s="74" t="s">
        <v>52</v>
      </c>
      <c r="W9" s="70" t="s">
        <v>15</v>
      </c>
      <c r="X9" s="69"/>
      <c r="Y9" s="92" t="s">
        <v>13</v>
      </c>
      <c r="Z9" s="5"/>
      <c r="AA9" s="100"/>
      <c r="AB9" s="5"/>
      <c r="AC9" s="92"/>
      <c r="AD9" s="108"/>
      <c r="AE9" s="108"/>
      <c r="AF9" s="108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15" customHeight="1" x14ac:dyDescent="0.25">
      <c r="A10" s="22" t="s">
        <v>73</v>
      </c>
      <c r="B10" s="2">
        <v>972488.7257999999</v>
      </c>
      <c r="C10" s="2">
        <v>168715.92326272509</v>
      </c>
      <c r="D10" s="89">
        <f>B10+C10</f>
        <v>1141204.649062725</v>
      </c>
      <c r="E10" s="2">
        <v>35.008399999999995</v>
      </c>
      <c r="F10" s="89">
        <f>D10+E10</f>
        <v>1141239.657462725</v>
      </c>
      <c r="G10" s="2">
        <v>0</v>
      </c>
      <c r="H10" s="2">
        <v>0</v>
      </c>
      <c r="I10" s="2">
        <v>0</v>
      </c>
      <c r="J10" s="2">
        <v>6326.6279000000004</v>
      </c>
      <c r="K10" s="2">
        <v>1506.1851999999999</v>
      </c>
      <c r="L10" s="2">
        <v>0</v>
      </c>
      <c r="M10" s="2">
        <v>18610.939600000002</v>
      </c>
      <c r="N10" s="2">
        <v>1935.0076000000001</v>
      </c>
      <c r="O10" s="2">
        <v>4232.5232000000005</v>
      </c>
      <c r="P10" s="2">
        <v>206.86889622214798</v>
      </c>
      <c r="Q10" s="2">
        <v>6333.6077000000005</v>
      </c>
      <c r="R10" s="2">
        <v>269.41966913693034</v>
      </c>
      <c r="S10" s="2">
        <v>0</v>
      </c>
      <c r="T10" s="2">
        <v>196.30424611404703</v>
      </c>
      <c r="U10" s="2">
        <v>0</v>
      </c>
      <c r="V10" s="2">
        <v>5378.2829000000002</v>
      </c>
      <c r="W10" s="89">
        <f t="shared" ref="W10:W32" si="0">SUM(F10:V10)</f>
        <v>1186235.4243741978</v>
      </c>
      <c r="X10" s="3"/>
      <c r="Y10" s="39">
        <v>173124.26508300001</v>
      </c>
      <c r="Z10" s="40"/>
      <c r="AA10" s="97">
        <v>0</v>
      </c>
      <c r="AB10" s="3"/>
      <c r="AC10" s="89">
        <f>+W10+Y10+AA10</f>
        <v>1359359.6894571979</v>
      </c>
      <c r="AD10" s="104"/>
      <c r="AE10" s="105"/>
      <c r="AF10" s="107"/>
      <c r="AG10" s="5"/>
      <c r="AH10" s="4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15" customHeight="1" x14ac:dyDescent="0.25">
      <c r="A11" s="22" t="s">
        <v>74</v>
      </c>
      <c r="B11" s="2">
        <v>135271.6347</v>
      </c>
      <c r="C11" s="2">
        <v>7863.8777791845596</v>
      </c>
      <c r="D11" s="89">
        <f t="shared" ref="D11:D32" si="1">B11+C11</f>
        <v>143135.51247918454</v>
      </c>
      <c r="E11" s="2">
        <v>1.7832999999999999</v>
      </c>
      <c r="F11" s="89">
        <f t="shared" ref="F11:F32" si="2">D11+E11</f>
        <v>143137.29577918455</v>
      </c>
      <c r="G11" s="2">
        <v>0</v>
      </c>
      <c r="H11" s="2">
        <v>0</v>
      </c>
      <c r="I11" s="2">
        <v>0</v>
      </c>
      <c r="J11" s="2">
        <v>793.51690000000008</v>
      </c>
      <c r="K11" s="2">
        <v>0</v>
      </c>
      <c r="L11" s="2">
        <v>0</v>
      </c>
      <c r="M11" s="2">
        <v>0</v>
      </c>
      <c r="N11" s="2">
        <v>246.46470000000002</v>
      </c>
      <c r="O11" s="2">
        <v>434.50190000000003</v>
      </c>
      <c r="P11" s="2">
        <v>311.78151201027276</v>
      </c>
      <c r="Q11" s="2">
        <v>917.28109999999992</v>
      </c>
      <c r="R11" s="2">
        <v>395.62879096888645</v>
      </c>
      <c r="S11" s="2">
        <v>0</v>
      </c>
      <c r="T11" s="2">
        <v>295.85904785142435</v>
      </c>
      <c r="U11" s="2">
        <v>2.2000000000000002</v>
      </c>
      <c r="V11" s="2">
        <v>674.58109999999999</v>
      </c>
      <c r="W11" s="89">
        <f t="shared" si="0"/>
        <v>147209.11083001515</v>
      </c>
      <c r="X11" s="3"/>
      <c r="Y11" s="39">
        <v>928.06272300000001</v>
      </c>
      <c r="Z11" s="40"/>
      <c r="AA11" s="41">
        <v>0</v>
      </c>
      <c r="AB11" s="3"/>
      <c r="AC11" s="89">
        <f t="shared" ref="AC11:AC38" si="3">+W11+Y11+AA11</f>
        <v>148137.17355301516</v>
      </c>
      <c r="AD11" s="104"/>
      <c r="AE11" s="105"/>
      <c r="AF11" s="107"/>
      <c r="AG11" s="5"/>
      <c r="AH11" s="4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ht="15" customHeight="1" x14ac:dyDescent="0.25">
      <c r="A12" s="22" t="s">
        <v>75</v>
      </c>
      <c r="B12" s="2">
        <v>425283.44960000005</v>
      </c>
      <c r="C12" s="2">
        <v>36153.412127679687</v>
      </c>
      <c r="D12" s="89">
        <f t="shared" si="1"/>
        <v>461436.86172767973</v>
      </c>
      <c r="E12" s="2">
        <v>10.441700000000001</v>
      </c>
      <c r="F12" s="89">
        <f>D12+E12</f>
        <v>461447.30342767976</v>
      </c>
      <c r="G12" s="2">
        <v>0</v>
      </c>
      <c r="H12" s="2">
        <v>0</v>
      </c>
      <c r="I12" s="2">
        <v>0</v>
      </c>
      <c r="J12" s="2">
        <v>2558.1207999999997</v>
      </c>
      <c r="K12" s="2">
        <v>514.36869999999999</v>
      </c>
      <c r="L12" s="2">
        <v>0</v>
      </c>
      <c r="M12" s="2">
        <v>6355.7156999999997</v>
      </c>
      <c r="N12" s="2">
        <v>794.53989999999999</v>
      </c>
      <c r="O12" s="2">
        <v>1902.0017</v>
      </c>
      <c r="P12" s="2">
        <v>206.8688962222615</v>
      </c>
      <c r="Q12" s="2">
        <v>2467.9229999999998</v>
      </c>
      <c r="R12" s="2">
        <v>255.20756770485463</v>
      </c>
      <c r="S12" s="2">
        <v>0</v>
      </c>
      <c r="T12" s="2">
        <v>196.30424611404703</v>
      </c>
      <c r="U12" s="2">
        <v>0.5</v>
      </c>
      <c r="V12" s="2">
        <v>2174.6787000000004</v>
      </c>
      <c r="W12" s="89">
        <f t="shared" si="0"/>
        <v>478873.53263772087</v>
      </c>
      <c r="X12" s="3"/>
      <c r="Y12" s="39">
        <v>5473.9498800000001</v>
      </c>
      <c r="Z12" s="40"/>
      <c r="AA12" s="41">
        <v>0</v>
      </c>
      <c r="AB12" s="3"/>
      <c r="AC12" s="89">
        <f t="shared" si="3"/>
        <v>484347.4825177209</v>
      </c>
      <c r="AD12" s="104"/>
      <c r="AE12" s="105"/>
      <c r="AF12" s="107"/>
      <c r="AG12" s="5"/>
      <c r="AH12" s="4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ht="15" customHeight="1" x14ac:dyDescent="0.25">
      <c r="A13" s="22" t="s">
        <v>76</v>
      </c>
      <c r="B13" s="2">
        <v>176740.2409</v>
      </c>
      <c r="C13" s="2">
        <v>16442.653538294995</v>
      </c>
      <c r="D13" s="89">
        <f t="shared" si="1"/>
        <v>193182.89443829498</v>
      </c>
      <c r="E13" s="2">
        <v>3.2166999999999999</v>
      </c>
      <c r="F13" s="89">
        <f t="shared" si="2"/>
        <v>193186.11113829497</v>
      </c>
      <c r="G13" s="2">
        <v>0</v>
      </c>
      <c r="H13" s="2">
        <v>0</v>
      </c>
      <c r="I13" s="2">
        <v>0</v>
      </c>
      <c r="J13" s="2">
        <v>1070.9703</v>
      </c>
      <c r="K13" s="2">
        <v>164.47129999999999</v>
      </c>
      <c r="L13" s="2">
        <v>0</v>
      </c>
      <c r="M13" s="2">
        <v>2032.2633999999998</v>
      </c>
      <c r="N13" s="2">
        <v>332.63779999999997</v>
      </c>
      <c r="O13" s="2">
        <v>560.25419999999997</v>
      </c>
      <c r="P13" s="2">
        <v>261.89491882922181</v>
      </c>
      <c r="Q13" s="2">
        <v>2162.1626000000001</v>
      </c>
      <c r="R13" s="2">
        <v>357.56597511603923</v>
      </c>
      <c r="S13" s="2">
        <v>0</v>
      </c>
      <c r="T13" s="2">
        <v>248.52012816197575</v>
      </c>
      <c r="U13" s="2">
        <v>1.5</v>
      </c>
      <c r="V13" s="2">
        <v>910.43939999999998</v>
      </c>
      <c r="W13" s="89">
        <f t="shared" si="0"/>
        <v>201288.79116040221</v>
      </c>
      <c r="X13" s="3"/>
      <c r="Y13" s="39">
        <v>6724.6844280000005</v>
      </c>
      <c r="Z13" s="40"/>
      <c r="AA13" s="41">
        <v>0</v>
      </c>
      <c r="AB13" s="3"/>
      <c r="AC13" s="89">
        <f t="shared" si="3"/>
        <v>208013.47558840222</v>
      </c>
      <c r="AD13" s="104"/>
      <c r="AE13" s="105"/>
      <c r="AF13" s="107"/>
      <c r="AG13" s="5"/>
      <c r="AH13" s="4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15" customHeight="1" x14ac:dyDescent="0.25">
      <c r="A14" s="22" t="s">
        <v>77</v>
      </c>
      <c r="B14" s="2">
        <v>240351.70630000002</v>
      </c>
      <c r="C14" s="2">
        <v>18893.732326612258</v>
      </c>
      <c r="D14" s="89">
        <f t="shared" si="1"/>
        <v>259245.43862661227</v>
      </c>
      <c r="E14" s="2">
        <v>2.8</v>
      </c>
      <c r="F14" s="89">
        <f t="shared" si="2"/>
        <v>259248.23862661226</v>
      </c>
      <c r="G14" s="2">
        <v>0</v>
      </c>
      <c r="H14" s="2">
        <v>0</v>
      </c>
      <c r="I14" s="2">
        <v>0</v>
      </c>
      <c r="J14" s="2">
        <v>1437.2088999999999</v>
      </c>
      <c r="K14" s="2">
        <v>129.30240000000001</v>
      </c>
      <c r="L14" s="2">
        <v>0</v>
      </c>
      <c r="M14" s="2">
        <v>1597.7041999999999</v>
      </c>
      <c r="N14" s="2">
        <v>446.3929</v>
      </c>
      <c r="O14" s="2">
        <v>567.10630000000003</v>
      </c>
      <c r="P14" s="2">
        <v>278.15506167626785</v>
      </c>
      <c r="Q14" s="2">
        <v>2009.2823999999998</v>
      </c>
      <c r="R14" s="2">
        <v>372.95459657117902</v>
      </c>
      <c r="S14" s="2">
        <v>0</v>
      </c>
      <c r="T14" s="2">
        <v>263.94987686612342</v>
      </c>
      <c r="U14" s="2">
        <v>0.5</v>
      </c>
      <c r="V14" s="2">
        <v>1221.7901999999999</v>
      </c>
      <c r="W14" s="89">
        <f t="shared" si="0"/>
        <v>267572.58546172577</v>
      </c>
      <c r="X14" s="3"/>
      <c r="Y14" s="39">
        <v>8201.1254430000008</v>
      </c>
      <c r="Z14" s="40"/>
      <c r="AA14" s="41">
        <v>0</v>
      </c>
      <c r="AB14" s="3"/>
      <c r="AC14" s="89">
        <f t="shared" si="3"/>
        <v>275773.71090472577</v>
      </c>
      <c r="AD14" s="104"/>
      <c r="AE14" s="105"/>
      <c r="AF14" s="107"/>
      <c r="AG14" s="5"/>
      <c r="AH14" s="4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ht="15" customHeight="1" x14ac:dyDescent="0.25">
      <c r="A15" s="22" t="s">
        <v>78</v>
      </c>
      <c r="B15" s="2">
        <v>74526.493700000006</v>
      </c>
      <c r="C15" s="2">
        <v>7659.621213491454</v>
      </c>
      <c r="D15" s="89">
        <f t="shared" si="1"/>
        <v>82186.114913491459</v>
      </c>
      <c r="E15" s="2">
        <v>2.0167000000000002</v>
      </c>
      <c r="F15" s="89">
        <f t="shared" si="2"/>
        <v>82188.131613491452</v>
      </c>
      <c r="G15" s="2">
        <v>0</v>
      </c>
      <c r="H15" s="2">
        <v>0</v>
      </c>
      <c r="I15" s="2">
        <v>0</v>
      </c>
      <c r="J15" s="2">
        <v>455.62459999999999</v>
      </c>
      <c r="K15" s="2">
        <v>50.5807</v>
      </c>
      <c r="L15" s="2">
        <v>0</v>
      </c>
      <c r="M15" s="2">
        <v>624.99189999999999</v>
      </c>
      <c r="N15" s="2">
        <v>141.51779999999999</v>
      </c>
      <c r="O15" s="2">
        <v>494.68379999999996</v>
      </c>
      <c r="P15" s="2">
        <v>291.64084339283784</v>
      </c>
      <c r="Q15" s="2">
        <v>1397.7617</v>
      </c>
      <c r="R15" s="2">
        <v>509.2233852605732</v>
      </c>
      <c r="S15" s="2">
        <v>0</v>
      </c>
      <c r="T15" s="2">
        <v>276.74694911024477</v>
      </c>
      <c r="U15" s="2">
        <v>3</v>
      </c>
      <c r="V15" s="2">
        <v>387.3383</v>
      </c>
      <c r="W15" s="89">
        <f t="shared" si="0"/>
        <v>86821.241591255108</v>
      </c>
      <c r="X15" s="3"/>
      <c r="Y15" s="39">
        <v>1557.23127</v>
      </c>
      <c r="Z15" s="40"/>
      <c r="AA15" s="41">
        <v>0</v>
      </c>
      <c r="AB15" s="3"/>
      <c r="AC15" s="89">
        <f t="shared" si="3"/>
        <v>88378.472861255112</v>
      </c>
      <c r="AD15" s="104"/>
      <c r="AE15" s="105"/>
      <c r="AF15" s="107"/>
      <c r="AG15" s="5"/>
      <c r="AH15" s="4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15" customHeight="1" x14ac:dyDescent="0.25">
      <c r="A16" s="22" t="s">
        <v>79</v>
      </c>
      <c r="B16" s="2">
        <v>237757.15030000001</v>
      </c>
      <c r="C16" s="2">
        <v>15983.076265485508</v>
      </c>
      <c r="D16" s="89">
        <f t="shared" si="1"/>
        <v>253740.22656548553</v>
      </c>
      <c r="E16" s="2">
        <v>5.6249000000000002</v>
      </c>
      <c r="F16" s="89">
        <f t="shared" si="2"/>
        <v>253745.85146548552</v>
      </c>
      <c r="G16" s="2">
        <v>0</v>
      </c>
      <c r="H16" s="2">
        <v>0</v>
      </c>
      <c r="I16" s="2">
        <v>0</v>
      </c>
      <c r="J16" s="2">
        <v>1406.6890000000001</v>
      </c>
      <c r="K16" s="2">
        <v>223.22459999999998</v>
      </c>
      <c r="L16" s="2">
        <v>0</v>
      </c>
      <c r="M16" s="2">
        <v>2758.2406999999998</v>
      </c>
      <c r="N16" s="2">
        <v>436.90649999999999</v>
      </c>
      <c r="O16" s="2">
        <v>714.02109999999993</v>
      </c>
      <c r="P16" s="2">
        <v>239.37963571702622</v>
      </c>
      <c r="Q16" s="2">
        <v>1703.5221000000001</v>
      </c>
      <c r="R16" s="2">
        <v>356.37184764983544</v>
      </c>
      <c r="S16" s="2">
        <v>0</v>
      </c>
      <c r="T16" s="2">
        <v>227.15468483862387</v>
      </c>
      <c r="U16" s="2">
        <v>1.8</v>
      </c>
      <c r="V16" s="2">
        <v>1195.8258000000001</v>
      </c>
      <c r="W16" s="89">
        <f t="shared" si="0"/>
        <v>263008.98743369104</v>
      </c>
      <c r="X16" s="3"/>
      <c r="Y16" s="39">
        <v>3770.9504700000002</v>
      </c>
      <c r="Z16" s="40"/>
      <c r="AA16" s="41">
        <v>0</v>
      </c>
      <c r="AB16" s="3"/>
      <c r="AC16" s="89">
        <f t="shared" si="3"/>
        <v>266779.93790369102</v>
      </c>
      <c r="AD16" s="104"/>
      <c r="AE16" s="105"/>
      <c r="AF16" s="107"/>
      <c r="AG16" s="5"/>
      <c r="AH16" s="4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ht="15" customHeight="1" x14ac:dyDescent="0.25">
      <c r="A17" s="22" t="s">
        <v>80</v>
      </c>
      <c r="B17" s="2">
        <v>178404.57</v>
      </c>
      <c r="C17" s="2">
        <v>10774.533840311311</v>
      </c>
      <c r="D17" s="89">
        <f t="shared" si="1"/>
        <v>189179.10384031132</v>
      </c>
      <c r="E17" s="2">
        <v>1.7251000000000001</v>
      </c>
      <c r="F17" s="89">
        <f t="shared" si="2"/>
        <v>189180.82894031133</v>
      </c>
      <c r="G17" s="2">
        <v>0</v>
      </c>
      <c r="H17" s="2">
        <v>0</v>
      </c>
      <c r="I17" s="2">
        <v>0</v>
      </c>
      <c r="J17" s="2">
        <v>1048.7739999999999</v>
      </c>
      <c r="K17" s="2">
        <v>60.2316</v>
      </c>
      <c r="L17" s="2">
        <v>0</v>
      </c>
      <c r="M17" s="2">
        <v>744.24180000000001</v>
      </c>
      <c r="N17" s="2">
        <v>325.74690000000004</v>
      </c>
      <c r="O17" s="2">
        <v>382.09750000000003</v>
      </c>
      <c r="P17" s="2">
        <v>321.42256614044868</v>
      </c>
      <c r="Q17" s="2">
        <v>1747.2021000000002</v>
      </c>
      <c r="R17" s="2">
        <v>389.00164047051129</v>
      </c>
      <c r="S17" s="2">
        <v>0</v>
      </c>
      <c r="T17" s="2">
        <v>305.00774008369478</v>
      </c>
      <c r="U17" s="2">
        <v>2.2000000000000002</v>
      </c>
      <c r="V17" s="2">
        <v>891.57869999999991</v>
      </c>
      <c r="W17" s="89">
        <f t="shared" si="0"/>
        <v>195398.33348700602</v>
      </c>
      <c r="X17" s="3"/>
      <c r="Y17" s="39">
        <v>4036.2441839999997</v>
      </c>
      <c r="Z17" s="40"/>
      <c r="AA17" s="41">
        <v>0</v>
      </c>
      <c r="AB17" s="3"/>
      <c r="AC17" s="89">
        <f t="shared" si="3"/>
        <v>199434.57767100603</v>
      </c>
      <c r="AD17" s="104"/>
      <c r="AE17" s="105"/>
      <c r="AF17" s="107"/>
      <c r="AG17" s="5"/>
      <c r="AH17" s="4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15" customHeight="1" x14ac:dyDescent="0.25">
      <c r="A18" s="22" t="s">
        <v>81</v>
      </c>
      <c r="B18" s="2">
        <v>137273.7561</v>
      </c>
      <c r="C18" s="2">
        <v>10366.0207089251</v>
      </c>
      <c r="D18" s="89">
        <f t="shared" si="1"/>
        <v>147639.77680892509</v>
      </c>
      <c r="E18" s="2">
        <v>2.7749999999999999</v>
      </c>
      <c r="F18" s="89">
        <f t="shared" si="2"/>
        <v>147642.55180892508</v>
      </c>
      <c r="G18" s="2">
        <v>0</v>
      </c>
      <c r="H18" s="2">
        <v>0</v>
      </c>
      <c r="I18" s="2">
        <v>0</v>
      </c>
      <c r="J18" s="2">
        <v>818.4876999999999</v>
      </c>
      <c r="K18" s="2">
        <v>0</v>
      </c>
      <c r="L18" s="2">
        <v>0</v>
      </c>
      <c r="M18" s="2">
        <v>0</v>
      </c>
      <c r="N18" s="2">
        <v>254.2148</v>
      </c>
      <c r="O18" s="2">
        <v>424.72469999999998</v>
      </c>
      <c r="P18" s="2">
        <v>259.3765148781842</v>
      </c>
      <c r="Q18" s="2">
        <v>1310.4016000000001</v>
      </c>
      <c r="R18" s="2">
        <v>388.55997510165196</v>
      </c>
      <c r="S18" s="2">
        <v>0</v>
      </c>
      <c r="T18" s="2">
        <v>246.13033734212431</v>
      </c>
      <c r="U18" s="2">
        <v>2.2000000000000002</v>
      </c>
      <c r="V18" s="2">
        <v>695.79319999999996</v>
      </c>
      <c r="W18" s="89">
        <f t="shared" si="0"/>
        <v>152042.44063624702</v>
      </c>
      <c r="X18" s="3"/>
      <c r="Y18" s="39">
        <v>3908.4902219999999</v>
      </c>
      <c r="Z18" s="40"/>
      <c r="AA18" s="41">
        <v>0</v>
      </c>
      <c r="AB18" s="3"/>
      <c r="AC18" s="89">
        <f t="shared" si="3"/>
        <v>155950.93085824701</v>
      </c>
      <c r="AD18" s="104"/>
      <c r="AE18" s="105"/>
      <c r="AF18" s="107"/>
      <c r="AG18" s="5"/>
      <c r="AH18" s="4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ht="15" customHeight="1" x14ac:dyDescent="0.25">
      <c r="A19" s="22" t="s">
        <v>82</v>
      </c>
      <c r="B19" s="2">
        <v>94079.140799999994</v>
      </c>
      <c r="C19" s="2">
        <v>5412.7989908672944</v>
      </c>
      <c r="D19" s="89">
        <f t="shared" si="1"/>
        <v>99491.939790867284</v>
      </c>
      <c r="E19" s="2">
        <v>1.6</v>
      </c>
      <c r="F19" s="89">
        <f t="shared" si="2"/>
        <v>99493.539790867289</v>
      </c>
      <c r="G19" s="2">
        <v>0</v>
      </c>
      <c r="H19" s="2">
        <v>0</v>
      </c>
      <c r="I19" s="2">
        <v>0</v>
      </c>
      <c r="J19" s="2">
        <v>551.5154</v>
      </c>
      <c r="K19" s="2">
        <v>44.416699999999999</v>
      </c>
      <c r="L19" s="2">
        <v>3.1300000000000001E-6</v>
      </c>
      <c r="M19" s="2">
        <v>548.91110000000003</v>
      </c>
      <c r="N19" s="2">
        <v>171.29760000000002</v>
      </c>
      <c r="O19" s="2">
        <v>536.08550000000002</v>
      </c>
      <c r="P19" s="2">
        <v>230.25407578873347</v>
      </c>
      <c r="Q19" s="2">
        <v>890.52769999999998</v>
      </c>
      <c r="R19" s="2">
        <v>491.29153299153865</v>
      </c>
      <c r="S19" s="2">
        <v>0</v>
      </c>
      <c r="T19" s="2">
        <v>218.49516087862222</v>
      </c>
      <c r="U19" s="2">
        <v>2.5</v>
      </c>
      <c r="V19" s="2">
        <v>468.84290000000004</v>
      </c>
      <c r="W19" s="89">
        <f t="shared" si="0"/>
        <v>103647.6774636562</v>
      </c>
      <c r="X19" s="3"/>
      <c r="Y19" s="39">
        <v>0</v>
      </c>
      <c r="Z19" s="40"/>
      <c r="AA19" s="41">
        <v>0</v>
      </c>
      <c r="AB19" s="3"/>
      <c r="AC19" s="89">
        <f t="shared" si="3"/>
        <v>103647.6774636562</v>
      </c>
      <c r="AD19" s="104"/>
      <c r="AE19" s="105"/>
      <c r="AF19" s="107"/>
      <c r="AG19" s="5"/>
      <c r="AH19" s="4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15" customHeight="1" x14ac:dyDescent="0.25">
      <c r="A20" s="22" t="s">
        <v>83</v>
      </c>
      <c r="B20" s="2">
        <v>101474.1743</v>
      </c>
      <c r="C20" s="2">
        <v>6127.696970793163</v>
      </c>
      <c r="D20" s="89">
        <f t="shared" si="1"/>
        <v>107601.87127079316</v>
      </c>
      <c r="E20" s="2">
        <v>1.6916</v>
      </c>
      <c r="F20" s="89">
        <f t="shared" si="2"/>
        <v>107603.56287079316</v>
      </c>
      <c r="G20" s="2">
        <v>0</v>
      </c>
      <c r="H20" s="2">
        <v>0</v>
      </c>
      <c r="I20" s="2">
        <v>0</v>
      </c>
      <c r="J20" s="2">
        <v>596.5249</v>
      </c>
      <c r="K20" s="2">
        <v>0</v>
      </c>
      <c r="L20" s="2">
        <v>0</v>
      </c>
      <c r="M20" s="2">
        <v>0</v>
      </c>
      <c r="N20" s="2">
        <v>185.27809999999999</v>
      </c>
      <c r="O20" s="2">
        <v>331.2801</v>
      </c>
      <c r="P20" s="2">
        <v>303.3647565967662</v>
      </c>
      <c r="Q20" s="2">
        <v>873.60109999999997</v>
      </c>
      <c r="R20" s="2">
        <v>440.00597228612605</v>
      </c>
      <c r="S20" s="2">
        <v>0</v>
      </c>
      <c r="T20" s="2">
        <v>287.87213026970608</v>
      </c>
      <c r="U20" s="2">
        <v>2.2000000000000002</v>
      </c>
      <c r="V20" s="2">
        <v>507.11149999999998</v>
      </c>
      <c r="W20" s="89">
        <f t="shared" si="0"/>
        <v>111130.80142994576</v>
      </c>
      <c r="X20" s="3"/>
      <c r="Y20" s="39">
        <v>1215.4343670000001</v>
      </c>
      <c r="Z20" s="40"/>
      <c r="AA20" s="41">
        <v>0</v>
      </c>
      <c r="AB20" s="3"/>
      <c r="AC20" s="89">
        <f t="shared" si="3"/>
        <v>112346.23579694575</v>
      </c>
      <c r="AD20" s="104"/>
      <c r="AE20" s="105"/>
      <c r="AF20" s="107"/>
      <c r="AG20" s="5"/>
      <c r="AH20" s="4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5" customHeight="1" x14ac:dyDescent="0.25">
      <c r="A21" s="22" t="s">
        <v>84</v>
      </c>
      <c r="B21" s="2">
        <v>193317.78719999999</v>
      </c>
      <c r="C21" s="2">
        <v>23387.376771860578</v>
      </c>
      <c r="D21" s="89">
        <f t="shared" si="1"/>
        <v>216705.16397186057</v>
      </c>
      <c r="E21" s="2">
        <v>5.1416000000000004</v>
      </c>
      <c r="F21" s="89">
        <f t="shared" si="2"/>
        <v>216710.30557186058</v>
      </c>
      <c r="G21" s="2">
        <v>0</v>
      </c>
      <c r="H21" s="2">
        <v>0</v>
      </c>
      <c r="I21" s="2">
        <v>0</v>
      </c>
      <c r="J21" s="2">
        <v>1201.3733999999999</v>
      </c>
      <c r="K21" s="2">
        <v>0</v>
      </c>
      <c r="L21" s="2">
        <v>0</v>
      </c>
      <c r="M21" s="2">
        <v>0</v>
      </c>
      <c r="N21" s="2">
        <v>373.14259999999996</v>
      </c>
      <c r="O21" s="2">
        <v>775.79430000000002</v>
      </c>
      <c r="P21" s="2">
        <v>235.46987473623415</v>
      </c>
      <c r="Q21" s="2">
        <v>1747.2021000000002</v>
      </c>
      <c r="R21" s="2">
        <v>287.45263594137782</v>
      </c>
      <c r="S21" s="2">
        <v>0</v>
      </c>
      <c r="T21" s="2">
        <v>223.44459262422973</v>
      </c>
      <c r="U21" s="2">
        <v>2.2000000000000002</v>
      </c>
      <c r="V21" s="2">
        <v>1021.302</v>
      </c>
      <c r="W21" s="89">
        <f t="shared" si="0"/>
        <v>222577.68707516245</v>
      </c>
      <c r="X21" s="3"/>
      <c r="Y21" s="39">
        <v>5729.0215080000007</v>
      </c>
      <c r="Z21" s="40"/>
      <c r="AA21" s="41">
        <v>0</v>
      </c>
      <c r="AB21" s="3"/>
      <c r="AC21" s="89">
        <f t="shared" si="3"/>
        <v>228306.70858316246</v>
      </c>
      <c r="AD21" s="104"/>
      <c r="AE21" s="105"/>
      <c r="AF21" s="107"/>
      <c r="AG21" s="5"/>
      <c r="AH21" s="4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ht="15" customHeight="1" x14ac:dyDescent="0.25">
      <c r="A22" s="22" t="s">
        <v>85</v>
      </c>
      <c r="B22" s="2">
        <v>151594.3126</v>
      </c>
      <c r="C22" s="2">
        <v>20068.207579347614</v>
      </c>
      <c r="D22" s="89">
        <f t="shared" si="1"/>
        <v>171662.52017934763</v>
      </c>
      <c r="E22" s="2">
        <v>2.8416999999999999</v>
      </c>
      <c r="F22" s="89">
        <f t="shared" si="2"/>
        <v>171665.36187934762</v>
      </c>
      <c r="G22" s="2">
        <v>0</v>
      </c>
      <c r="H22" s="2">
        <v>0</v>
      </c>
      <c r="I22" s="2">
        <v>0</v>
      </c>
      <c r="J22" s="2">
        <v>951.6653</v>
      </c>
      <c r="K22" s="2">
        <v>70.614999999999995</v>
      </c>
      <c r="L22" s="2">
        <v>0</v>
      </c>
      <c r="M22" s="2">
        <v>872.54250000000002</v>
      </c>
      <c r="N22" s="2">
        <v>295.57859999999999</v>
      </c>
      <c r="O22" s="2">
        <v>518.59849999999994</v>
      </c>
      <c r="P22" s="2">
        <v>304.57771923150625</v>
      </c>
      <c r="Q22" s="2">
        <v>2052.9625000000001</v>
      </c>
      <c r="R22" s="2">
        <v>320.63447734047861</v>
      </c>
      <c r="S22" s="2">
        <v>0</v>
      </c>
      <c r="T22" s="2">
        <v>289.02314773548653</v>
      </c>
      <c r="U22" s="2">
        <v>2.2000000000000002</v>
      </c>
      <c r="V22" s="2">
        <v>809.0071999999999</v>
      </c>
      <c r="W22" s="89">
        <f t="shared" si="0"/>
        <v>178152.76682365508</v>
      </c>
      <c r="X22" s="3"/>
      <c r="Y22" s="39">
        <v>7580.9771100000007</v>
      </c>
      <c r="Z22" s="40"/>
      <c r="AA22" s="41">
        <v>0</v>
      </c>
      <c r="AB22" s="3"/>
      <c r="AC22" s="89">
        <f t="shared" si="3"/>
        <v>185733.74393365509</v>
      </c>
      <c r="AD22" s="104"/>
      <c r="AE22" s="105"/>
      <c r="AF22" s="107"/>
      <c r="AG22" s="5"/>
      <c r="AH22" s="4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15" customHeight="1" x14ac:dyDescent="0.25">
      <c r="A23" s="22" t="s">
        <v>86</v>
      </c>
      <c r="B23" s="2">
        <v>81512.792000000001</v>
      </c>
      <c r="C23" s="2">
        <v>8680.9040419569828</v>
      </c>
      <c r="D23" s="89">
        <f t="shared" si="1"/>
        <v>90193.69604195698</v>
      </c>
      <c r="E23" s="2">
        <v>1.4499</v>
      </c>
      <c r="F23" s="89">
        <f t="shared" si="2"/>
        <v>90195.145941956987</v>
      </c>
      <c r="G23" s="2">
        <v>0</v>
      </c>
      <c r="H23" s="2">
        <v>0</v>
      </c>
      <c r="I23" s="2">
        <v>0</v>
      </c>
      <c r="J23" s="2">
        <v>500.0172</v>
      </c>
      <c r="K23" s="2">
        <v>31.7575</v>
      </c>
      <c r="L23" s="2">
        <v>0</v>
      </c>
      <c r="M23" s="2">
        <v>392.40689999999995</v>
      </c>
      <c r="N23" s="2">
        <v>155.2997</v>
      </c>
      <c r="O23" s="2">
        <v>659.69919999999991</v>
      </c>
      <c r="P23" s="2">
        <v>270.4709762719275</v>
      </c>
      <c r="Q23" s="2">
        <v>1878.2423000000001</v>
      </c>
      <c r="R23" s="2">
        <v>402.08666848326624</v>
      </c>
      <c r="S23" s="2">
        <v>0</v>
      </c>
      <c r="T23" s="2">
        <v>256.65821232576798</v>
      </c>
      <c r="U23" s="2">
        <v>2.5</v>
      </c>
      <c r="V23" s="2">
        <v>425.0598</v>
      </c>
      <c r="W23" s="89">
        <f t="shared" si="0"/>
        <v>95169.344399037975</v>
      </c>
      <c r="X23" s="3"/>
      <c r="Y23" s="39">
        <v>2097.2780849999999</v>
      </c>
      <c r="Z23" s="40"/>
      <c r="AA23" s="41">
        <v>0</v>
      </c>
      <c r="AB23" s="3"/>
      <c r="AC23" s="89">
        <f t="shared" si="3"/>
        <v>97266.622484037973</v>
      </c>
      <c r="AD23" s="104"/>
      <c r="AE23" s="105"/>
      <c r="AF23" s="107"/>
      <c r="AG23" s="5"/>
      <c r="AH23" s="4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5" customHeight="1" x14ac:dyDescent="0.25">
      <c r="A24" s="22" t="s">
        <v>87</v>
      </c>
      <c r="B24" s="2">
        <v>121779.4029</v>
      </c>
      <c r="C24" s="2">
        <v>9344.7378804595737</v>
      </c>
      <c r="D24" s="89">
        <f t="shared" si="1"/>
        <v>131124.14078045957</v>
      </c>
      <c r="E24" s="2">
        <v>1.2167000000000001</v>
      </c>
      <c r="F24" s="89">
        <f t="shared" si="2"/>
        <v>131125.35748045956</v>
      </c>
      <c r="G24" s="2">
        <v>0</v>
      </c>
      <c r="H24" s="2">
        <v>0</v>
      </c>
      <c r="I24" s="2">
        <v>0</v>
      </c>
      <c r="J24" s="2">
        <v>726.928</v>
      </c>
      <c r="K24" s="2">
        <v>0</v>
      </c>
      <c r="L24" s="2">
        <v>0</v>
      </c>
      <c r="M24" s="2">
        <v>0</v>
      </c>
      <c r="N24" s="2">
        <v>225.78279999999998</v>
      </c>
      <c r="O24" s="2">
        <v>499.9255</v>
      </c>
      <c r="P24" s="2">
        <v>251.31595164736169</v>
      </c>
      <c r="Q24" s="2">
        <v>1965.6024</v>
      </c>
      <c r="R24" s="2">
        <v>297.39432291033074</v>
      </c>
      <c r="S24" s="2">
        <v>0</v>
      </c>
      <c r="T24" s="2">
        <v>238.48142144060083</v>
      </c>
      <c r="U24" s="2">
        <v>2.5</v>
      </c>
      <c r="V24" s="2">
        <v>617.97410000000002</v>
      </c>
      <c r="W24" s="89">
        <f t="shared" si="0"/>
        <v>135951.26197645784</v>
      </c>
      <c r="X24" s="3"/>
      <c r="Y24" s="39">
        <v>1956.1448339999999</v>
      </c>
      <c r="Z24" s="40"/>
      <c r="AA24" s="41">
        <v>0</v>
      </c>
      <c r="AB24" s="3"/>
      <c r="AC24" s="89">
        <f t="shared" si="3"/>
        <v>137907.40681045785</v>
      </c>
      <c r="AD24" s="104"/>
      <c r="AE24" s="105"/>
      <c r="AF24" s="107"/>
      <c r="AG24" s="5"/>
      <c r="AH24" s="4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15" customHeight="1" x14ac:dyDescent="0.25">
      <c r="A25" s="22" t="s">
        <v>88</v>
      </c>
      <c r="B25" s="2">
        <v>179784.2065</v>
      </c>
      <c r="C25" s="2">
        <v>19404.373740845018</v>
      </c>
      <c r="D25" s="89">
        <f t="shared" si="1"/>
        <v>199188.58024084501</v>
      </c>
      <c r="E25" s="2">
        <v>3.3167</v>
      </c>
      <c r="F25" s="89">
        <f t="shared" si="2"/>
        <v>199191.89694084501</v>
      </c>
      <c r="G25" s="2">
        <v>0</v>
      </c>
      <c r="H25" s="2">
        <v>0</v>
      </c>
      <c r="I25" s="2">
        <v>0</v>
      </c>
      <c r="J25" s="2">
        <v>1104.2646999999999</v>
      </c>
      <c r="K25" s="2">
        <v>0</v>
      </c>
      <c r="L25" s="2">
        <v>0</v>
      </c>
      <c r="M25" s="2">
        <v>0</v>
      </c>
      <c r="N25" s="2">
        <v>342.98329999999999</v>
      </c>
      <c r="O25" s="2">
        <v>595.8053000000001</v>
      </c>
      <c r="P25" s="2">
        <v>257.10690847512046</v>
      </c>
      <c r="Q25" s="2">
        <v>1747.2021000000002</v>
      </c>
      <c r="R25" s="2">
        <v>461.87310692872035</v>
      </c>
      <c r="S25" s="2">
        <v>0</v>
      </c>
      <c r="T25" s="2">
        <v>243.97663814711206</v>
      </c>
      <c r="U25" s="2">
        <v>2.5</v>
      </c>
      <c r="V25" s="2">
        <v>938.75530000000003</v>
      </c>
      <c r="W25" s="89">
        <f t="shared" si="0"/>
        <v>204886.36429439593</v>
      </c>
      <c r="X25" s="3"/>
      <c r="Y25" s="39">
        <v>15685.344971</v>
      </c>
      <c r="Z25" s="40"/>
      <c r="AA25" s="41">
        <v>0</v>
      </c>
      <c r="AB25" s="3"/>
      <c r="AC25" s="89">
        <f t="shared" si="3"/>
        <v>220571.70926539594</v>
      </c>
      <c r="AD25" s="104"/>
      <c r="AE25" s="105"/>
      <c r="AF25" s="107"/>
      <c r="AG25" s="5"/>
      <c r="AH25" s="4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15" customHeight="1" x14ac:dyDescent="0.25">
      <c r="A26" s="22" t="s">
        <v>89</v>
      </c>
      <c r="B26" s="2">
        <v>162951.3395</v>
      </c>
      <c r="C26" s="2">
        <v>12714.971214395819</v>
      </c>
      <c r="D26" s="89">
        <f t="shared" si="1"/>
        <v>175666.31071439583</v>
      </c>
      <c r="E26" s="2">
        <v>2.5083000000000002</v>
      </c>
      <c r="F26" s="89">
        <f t="shared" si="2"/>
        <v>175668.81901439582</v>
      </c>
      <c r="G26" s="2">
        <v>0</v>
      </c>
      <c r="H26" s="2">
        <v>0</v>
      </c>
      <c r="I26" s="2">
        <v>0</v>
      </c>
      <c r="J26" s="2">
        <v>973.86159999999995</v>
      </c>
      <c r="K26" s="2">
        <v>0</v>
      </c>
      <c r="L26" s="2">
        <v>0</v>
      </c>
      <c r="M26" s="2">
        <v>0</v>
      </c>
      <c r="N26" s="2">
        <v>302.47859999999997</v>
      </c>
      <c r="O26" s="2">
        <v>443.94759999999997</v>
      </c>
      <c r="P26" s="2">
        <v>238.18994192920786</v>
      </c>
      <c r="Q26" s="2">
        <v>1594.3218999999999</v>
      </c>
      <c r="R26" s="2">
        <v>285.82074877988362</v>
      </c>
      <c r="S26" s="2">
        <v>0</v>
      </c>
      <c r="T26" s="2">
        <v>226.02574787915486</v>
      </c>
      <c r="U26" s="2">
        <v>2.2000000000000002</v>
      </c>
      <c r="V26" s="2">
        <v>827.89269999999999</v>
      </c>
      <c r="W26" s="89">
        <f t="shared" si="0"/>
        <v>180563.55785298412</v>
      </c>
      <c r="X26" s="3"/>
      <c r="Y26" s="39">
        <v>2459.1408659999997</v>
      </c>
      <c r="Z26" s="40"/>
      <c r="AA26" s="41">
        <v>0</v>
      </c>
      <c r="AB26" s="3"/>
      <c r="AC26" s="89">
        <f t="shared" si="3"/>
        <v>183022.69871898412</v>
      </c>
      <c r="AD26" s="104"/>
      <c r="AE26" s="105"/>
      <c r="AF26" s="107"/>
      <c r="AG26" s="5"/>
      <c r="AH26" s="4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15" customHeight="1" x14ac:dyDescent="0.25">
      <c r="A27" s="22" t="s">
        <v>90</v>
      </c>
      <c r="B27" s="2">
        <v>111207.9948</v>
      </c>
      <c r="C27" s="2">
        <v>7404.3005063750752</v>
      </c>
      <c r="D27" s="89">
        <f t="shared" si="1"/>
        <v>118612.29530637508</v>
      </c>
      <c r="E27" s="2">
        <v>1.5751000000000002</v>
      </c>
      <c r="F27" s="89">
        <f t="shared" si="2"/>
        <v>118613.87040637508</v>
      </c>
      <c r="G27" s="2">
        <v>0</v>
      </c>
      <c r="H27" s="2">
        <v>0</v>
      </c>
      <c r="I27" s="2">
        <v>0</v>
      </c>
      <c r="J27" s="2">
        <v>657.5646999999999</v>
      </c>
      <c r="K27" s="2">
        <v>0</v>
      </c>
      <c r="L27" s="2">
        <v>0</v>
      </c>
      <c r="M27" s="2">
        <v>0</v>
      </c>
      <c r="N27" s="2">
        <v>204.23270000000002</v>
      </c>
      <c r="O27" s="2">
        <v>345.79409999999996</v>
      </c>
      <c r="P27" s="2">
        <v>233.3363015255614</v>
      </c>
      <c r="Q27" s="2">
        <v>1594.3218999999999</v>
      </c>
      <c r="R27" s="2">
        <v>328.28605006034587</v>
      </c>
      <c r="S27" s="2">
        <v>0</v>
      </c>
      <c r="T27" s="2">
        <v>221.41997950479276</v>
      </c>
      <c r="U27" s="2">
        <v>2.2000000000000002</v>
      </c>
      <c r="V27" s="2">
        <v>558.99090000000001</v>
      </c>
      <c r="W27" s="89">
        <f t="shared" si="0"/>
        <v>122760.01703746576</v>
      </c>
      <c r="X27" s="3"/>
      <c r="Y27" s="39">
        <v>0</v>
      </c>
      <c r="Z27" s="40"/>
      <c r="AA27" s="41">
        <v>0</v>
      </c>
      <c r="AB27" s="3"/>
      <c r="AC27" s="89">
        <f t="shared" si="3"/>
        <v>122760.01703746576</v>
      </c>
      <c r="AD27" s="104"/>
      <c r="AE27" s="105"/>
      <c r="AF27" s="107"/>
      <c r="AG27" s="5"/>
      <c r="AH27" s="4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15" customHeight="1" x14ac:dyDescent="0.25">
      <c r="A28" s="22" t="s">
        <v>91</v>
      </c>
      <c r="B28" s="2">
        <v>78305.2402</v>
      </c>
      <c r="C28" s="2">
        <v>3880.8747481690034</v>
      </c>
      <c r="D28" s="89">
        <f t="shared" si="1"/>
        <v>82186.114948169008</v>
      </c>
      <c r="E28" s="2">
        <v>0.70829999999999993</v>
      </c>
      <c r="F28" s="89">
        <f t="shared" si="2"/>
        <v>82186.823248169007</v>
      </c>
      <c r="G28" s="2">
        <v>0</v>
      </c>
      <c r="H28" s="2">
        <v>0</v>
      </c>
      <c r="I28" s="2">
        <v>0</v>
      </c>
      <c r="J28" s="2">
        <v>455.62459999999999</v>
      </c>
      <c r="K28" s="2">
        <v>41.177199999999999</v>
      </c>
      <c r="L28" s="2">
        <v>0</v>
      </c>
      <c r="M28" s="2">
        <v>508.79940000000005</v>
      </c>
      <c r="N28" s="2">
        <v>141.51779999999999</v>
      </c>
      <c r="O28" s="2">
        <v>398.21029999999996</v>
      </c>
      <c r="P28" s="2">
        <v>328.31730106025771</v>
      </c>
      <c r="Q28" s="2">
        <v>1397.7617</v>
      </c>
      <c r="R28" s="2">
        <v>718.66939249471227</v>
      </c>
      <c r="S28" s="2">
        <v>0</v>
      </c>
      <c r="T28" s="2">
        <v>311.55036569920333</v>
      </c>
      <c r="U28" s="2">
        <v>3</v>
      </c>
      <c r="V28" s="2">
        <v>387.3383</v>
      </c>
      <c r="W28" s="89">
        <f t="shared" si="0"/>
        <v>86878.789607423212</v>
      </c>
      <c r="X28" s="3"/>
      <c r="Y28" s="39">
        <v>331.24784700000004</v>
      </c>
      <c r="Z28" s="40"/>
      <c r="AA28" s="41">
        <v>0</v>
      </c>
      <c r="AB28" s="3"/>
      <c r="AC28" s="89">
        <f t="shared" si="3"/>
        <v>87210.037454423218</v>
      </c>
      <c r="AD28" s="104"/>
      <c r="AE28" s="105"/>
      <c r="AF28" s="107"/>
      <c r="AG28" s="5"/>
      <c r="AH28" s="4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15" customHeight="1" x14ac:dyDescent="0.25">
      <c r="A29" s="22" t="s">
        <v>92</v>
      </c>
      <c r="B29" s="2">
        <v>439266.61539999995</v>
      </c>
      <c r="C29" s="2">
        <v>34212.974753595176</v>
      </c>
      <c r="D29" s="89">
        <f t="shared" si="1"/>
        <v>473479.59015359514</v>
      </c>
      <c r="E29" s="2">
        <v>11.290799999999999</v>
      </c>
      <c r="F29" s="89">
        <f t="shared" si="2"/>
        <v>473490.88095359516</v>
      </c>
      <c r="G29" s="2">
        <v>0</v>
      </c>
      <c r="H29" s="2">
        <v>0</v>
      </c>
      <c r="I29" s="2">
        <v>0</v>
      </c>
      <c r="J29" s="2">
        <v>2624.6476000000002</v>
      </c>
      <c r="K29" s="2">
        <v>566.10790000000009</v>
      </c>
      <c r="L29" s="2">
        <v>1.2449999999999999E-5</v>
      </c>
      <c r="M29" s="2">
        <v>6996.0817000000015</v>
      </c>
      <c r="N29" s="2">
        <v>845.20759999999996</v>
      </c>
      <c r="O29" s="2">
        <v>1719.3238000000001</v>
      </c>
      <c r="P29" s="2">
        <v>206.8688962222615</v>
      </c>
      <c r="Q29" s="2">
        <v>2515.7407000000003</v>
      </c>
      <c r="R29" s="2">
        <v>235.3327529106549</v>
      </c>
      <c r="S29" s="2">
        <v>0</v>
      </c>
      <c r="T29" s="2">
        <v>196.30424611404703</v>
      </c>
      <c r="U29" s="2">
        <v>0.5</v>
      </c>
      <c r="V29" s="2">
        <v>2231.23</v>
      </c>
      <c r="W29" s="89">
        <f t="shared" si="0"/>
        <v>491628.22616129217</v>
      </c>
      <c r="X29" s="3"/>
      <c r="Y29" s="39">
        <v>6248.4799649999995</v>
      </c>
      <c r="Z29" s="40"/>
      <c r="AA29" s="41">
        <v>0</v>
      </c>
      <c r="AB29" s="3"/>
      <c r="AC29" s="89">
        <f t="shared" si="3"/>
        <v>497876.70612629218</v>
      </c>
      <c r="AD29" s="104"/>
      <c r="AE29" s="105"/>
      <c r="AF29" s="107"/>
      <c r="AG29" s="5"/>
      <c r="AH29" s="4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15" customHeight="1" x14ac:dyDescent="0.25">
      <c r="A30" s="22" t="s">
        <v>93</v>
      </c>
      <c r="B30" s="2">
        <v>197647.84540000002</v>
      </c>
      <c r="C30" s="2">
        <v>17055.423235374314</v>
      </c>
      <c r="D30" s="89">
        <f t="shared" si="1"/>
        <v>214703.26863537432</v>
      </c>
      <c r="E30" s="2">
        <v>2.6333000000000002</v>
      </c>
      <c r="F30" s="89">
        <f t="shared" si="2"/>
        <v>214705.90193537431</v>
      </c>
      <c r="G30" s="2">
        <v>0</v>
      </c>
      <c r="H30" s="2">
        <v>0</v>
      </c>
      <c r="I30" s="2">
        <v>0</v>
      </c>
      <c r="J30" s="2">
        <v>1190.2753</v>
      </c>
      <c r="K30" s="2">
        <v>0</v>
      </c>
      <c r="L30" s="2">
        <v>0</v>
      </c>
      <c r="M30" s="2">
        <v>0</v>
      </c>
      <c r="N30" s="2">
        <v>369.69709999999998</v>
      </c>
      <c r="O30" s="2">
        <v>689.3293000000001</v>
      </c>
      <c r="P30" s="2">
        <v>275.82161514152506</v>
      </c>
      <c r="Q30" s="2">
        <v>1878.2423000000001</v>
      </c>
      <c r="R30" s="2">
        <v>367.63140450197477</v>
      </c>
      <c r="S30" s="2">
        <v>0</v>
      </c>
      <c r="T30" s="2">
        <v>261.73559781285303</v>
      </c>
      <c r="U30" s="2">
        <v>2.2000000000000002</v>
      </c>
      <c r="V30" s="2">
        <v>1011.8715999999999</v>
      </c>
      <c r="W30" s="89">
        <f t="shared" si="0"/>
        <v>220752.70615283071</v>
      </c>
      <c r="X30" s="3"/>
      <c r="Y30" s="39">
        <v>6634.8112949999995</v>
      </c>
      <c r="Z30" s="40"/>
      <c r="AA30" s="41">
        <v>0</v>
      </c>
      <c r="AB30" s="3"/>
      <c r="AC30" s="89">
        <f t="shared" si="3"/>
        <v>227387.5174478307</v>
      </c>
      <c r="AD30" s="104"/>
      <c r="AE30" s="105"/>
      <c r="AF30" s="107"/>
      <c r="AG30" s="5"/>
      <c r="AH30" s="4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15" customHeight="1" x14ac:dyDescent="0.25">
      <c r="A31" s="22" t="s">
        <v>94</v>
      </c>
      <c r="B31" s="2">
        <v>226042.44819999998</v>
      </c>
      <c r="C31" s="2">
        <v>21191.618690659692</v>
      </c>
      <c r="D31" s="89">
        <f t="shared" si="1"/>
        <v>247234.06689065968</v>
      </c>
      <c r="E31" s="2">
        <v>4.6500000000000004</v>
      </c>
      <c r="F31" s="89">
        <f t="shared" si="2"/>
        <v>247238.71689065968</v>
      </c>
      <c r="G31" s="2">
        <v>0</v>
      </c>
      <c r="H31" s="2">
        <v>0</v>
      </c>
      <c r="I31" s="2">
        <v>0</v>
      </c>
      <c r="J31" s="2">
        <v>1370.62</v>
      </c>
      <c r="K31" s="2">
        <v>0</v>
      </c>
      <c r="L31" s="2">
        <v>0</v>
      </c>
      <c r="M31" s="2">
        <v>0</v>
      </c>
      <c r="N31" s="2">
        <v>425.71100000000001</v>
      </c>
      <c r="O31" s="2">
        <v>591.98380000000009</v>
      </c>
      <c r="P31" s="2">
        <v>212.44267727273717</v>
      </c>
      <c r="Q31" s="2">
        <v>1834.5621999999998</v>
      </c>
      <c r="R31" s="2">
        <v>331.09292976524864</v>
      </c>
      <c r="S31" s="2">
        <v>0</v>
      </c>
      <c r="T31" s="2">
        <v>201.59337802127695</v>
      </c>
      <c r="U31" s="2">
        <v>2.2000000000000002</v>
      </c>
      <c r="V31" s="2">
        <v>1165.1831999999999</v>
      </c>
      <c r="W31" s="89">
        <f t="shared" si="0"/>
        <v>253374.10607571894</v>
      </c>
      <c r="X31" s="3"/>
      <c r="Y31" s="39">
        <v>8079.0814230000005</v>
      </c>
      <c r="Z31" s="40"/>
      <c r="AA31" s="41">
        <v>0</v>
      </c>
      <c r="AB31" s="3"/>
      <c r="AC31" s="89">
        <f t="shared" si="3"/>
        <v>261453.18749871894</v>
      </c>
      <c r="AD31" s="104"/>
      <c r="AE31" s="105"/>
      <c r="AF31" s="107"/>
      <c r="AG31" s="5"/>
      <c r="AH31" s="4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" customHeight="1" x14ac:dyDescent="0.25">
      <c r="A32" s="22" t="s">
        <v>95</v>
      </c>
      <c r="B32" s="2">
        <v>62152.750899999999</v>
      </c>
      <c r="C32" s="2">
        <v>1940.4373740845017</v>
      </c>
      <c r="D32" s="89">
        <f t="shared" si="1"/>
        <v>64093.188274084503</v>
      </c>
      <c r="E32" s="2">
        <v>1</v>
      </c>
      <c r="F32" s="89">
        <f t="shared" si="2"/>
        <v>64094.188274084503</v>
      </c>
      <c r="G32" s="2">
        <v>0</v>
      </c>
      <c r="H32" s="2">
        <v>0</v>
      </c>
      <c r="I32" s="2">
        <v>0</v>
      </c>
      <c r="J32" s="2">
        <v>355.31909999999999</v>
      </c>
      <c r="K32" s="2">
        <v>3.6524999999999999</v>
      </c>
      <c r="L32" s="2">
        <v>0</v>
      </c>
      <c r="M32" s="2">
        <v>45.131500000000003</v>
      </c>
      <c r="N32" s="2">
        <v>110.3638</v>
      </c>
      <c r="O32" s="2">
        <v>311.67629999999997</v>
      </c>
      <c r="P32" s="2">
        <v>241.44220916213078</v>
      </c>
      <c r="Q32" s="2">
        <v>1157.5213999999999</v>
      </c>
      <c r="R32" s="2">
        <v>229.23329453487995</v>
      </c>
      <c r="S32" s="2">
        <v>0</v>
      </c>
      <c r="T32" s="2">
        <v>229.11192409484138</v>
      </c>
      <c r="U32" s="2">
        <v>3</v>
      </c>
      <c r="V32" s="2">
        <v>302.06900000000002</v>
      </c>
      <c r="W32" s="89">
        <f t="shared" si="0"/>
        <v>67082.709301876355</v>
      </c>
      <c r="X32" s="3"/>
      <c r="Y32" s="39">
        <v>165.11690999999999</v>
      </c>
      <c r="Z32" s="40"/>
      <c r="AA32" s="43">
        <v>0</v>
      </c>
      <c r="AB32" s="3"/>
      <c r="AC32" s="89">
        <f t="shared" si="3"/>
        <v>67247.826211876352</v>
      </c>
      <c r="AD32" s="104"/>
      <c r="AE32" s="105"/>
      <c r="AF32" s="107"/>
      <c r="AG32" s="5"/>
      <c r="AH32" s="4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s="23" customFormat="1" ht="20.100000000000001" customHeight="1" x14ac:dyDescent="0.2">
      <c r="A33" s="84" t="s">
        <v>20</v>
      </c>
      <c r="B33" s="83">
        <f>SUM(B10:B32)</f>
        <v>4779213.7781000007</v>
      </c>
      <c r="C33" s="83">
        <f>SUM(C10:C32)</f>
        <v>483679.5475614937</v>
      </c>
      <c r="D33" s="83">
        <f>SUM(D10:D32)</f>
        <v>5262893.3256614944</v>
      </c>
      <c r="E33" s="83">
        <f t="shared" ref="E33:W33" si="4">SUM(E10:E32)</f>
        <v>107.0158</v>
      </c>
      <c r="F33" s="83">
        <f>SUM(F10:F32)</f>
        <v>5263000.3414614946</v>
      </c>
      <c r="G33" s="83">
        <f t="shared" si="4"/>
        <v>0</v>
      </c>
      <c r="H33" s="83">
        <f t="shared" si="4"/>
        <v>0</v>
      </c>
      <c r="I33" s="83">
        <f t="shared" si="4"/>
        <v>0</v>
      </c>
      <c r="J33" s="83">
        <f t="shared" si="4"/>
        <v>29176.221899999997</v>
      </c>
      <c r="K33" s="83">
        <f t="shared" si="4"/>
        <v>3406.0913000000005</v>
      </c>
      <c r="L33" s="83">
        <f t="shared" si="4"/>
        <v>1.558E-5</v>
      </c>
      <c r="M33" s="83">
        <f t="shared" si="4"/>
        <v>42087.970400000013</v>
      </c>
      <c r="N33" s="83">
        <f t="shared" si="4"/>
        <v>9062.0001999999968</v>
      </c>
      <c r="O33" s="83">
        <f t="shared" si="4"/>
        <v>18129.367999999999</v>
      </c>
      <c r="P33" s="83">
        <f t="shared" si="4"/>
        <v>5966.3680501500012</v>
      </c>
      <c r="Q33" s="83">
        <f t="shared" si="4"/>
        <v>43176.956600000005</v>
      </c>
      <c r="R33" s="83">
        <f>SUM(R10:R32)</f>
        <v>8490.7387379100001</v>
      </c>
      <c r="S33" s="83">
        <f t="shared" si="4"/>
        <v>0</v>
      </c>
      <c r="T33" s="83">
        <f t="shared" si="4"/>
        <v>5661.669799029999</v>
      </c>
      <c r="U33" s="83">
        <f t="shared" si="4"/>
        <v>45.800000000000004</v>
      </c>
      <c r="V33" s="83">
        <f t="shared" si="4"/>
        <v>24802.936799999996</v>
      </c>
      <c r="W33" s="83">
        <f t="shared" si="4"/>
        <v>5453006.4632641627</v>
      </c>
      <c r="X33" s="48"/>
      <c r="Y33" s="95">
        <f>SUM(Y10:Y32)</f>
        <v>265907.08288400003</v>
      </c>
      <c r="Z33" s="40"/>
      <c r="AA33" s="101">
        <f>SUM(AA10:AA32)</f>
        <v>0</v>
      </c>
      <c r="AB33" s="6"/>
      <c r="AC33" s="93">
        <f>SUM(AC10:AC32)</f>
        <v>5718913.5461481633</v>
      </c>
      <c r="AD33" s="104"/>
      <c r="AE33" s="105"/>
      <c r="AF33" s="107"/>
      <c r="AG33" s="6"/>
      <c r="AH33" s="4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15" customHeight="1" x14ac:dyDescent="0.25">
      <c r="A34" s="22" t="s">
        <v>11</v>
      </c>
      <c r="B34" s="2">
        <v>102465.67</v>
      </c>
      <c r="C34" s="2">
        <v>25722.70645857813</v>
      </c>
      <c r="D34" s="89">
        <f>B34+C34</f>
        <v>128188.37645857813</v>
      </c>
      <c r="E34" s="2">
        <v>0</v>
      </c>
      <c r="F34" s="89">
        <f>D34+E34</f>
        <v>128188.37645857813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567.84069999999997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89">
        <f>SUM(F34:V34)</f>
        <v>128756.21715857813</v>
      </c>
      <c r="X34" s="3"/>
      <c r="Y34" s="39"/>
      <c r="Z34" s="40"/>
      <c r="AA34" s="97">
        <v>0</v>
      </c>
      <c r="AB34" s="3"/>
      <c r="AC34" s="89">
        <f>+W34+Y34+AA34</f>
        <v>128756.21715857813</v>
      </c>
      <c r="AD34" s="104"/>
      <c r="AE34" s="105"/>
      <c r="AF34" s="107"/>
      <c r="AG34" s="5"/>
      <c r="AH34" s="4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15" customHeight="1" x14ac:dyDescent="0.25">
      <c r="A35" s="22" t="s">
        <v>56</v>
      </c>
      <c r="B35" s="2">
        <v>45.8</v>
      </c>
      <c r="C35" s="2">
        <v>0</v>
      </c>
      <c r="D35" s="89">
        <f>B35+C35</f>
        <v>45.8</v>
      </c>
      <c r="E35" s="2">
        <v>0</v>
      </c>
      <c r="F35" s="89">
        <f>D35+E35</f>
        <v>45.8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89"/>
      <c r="X35" s="3"/>
      <c r="Y35" s="39"/>
      <c r="Z35" s="40"/>
      <c r="AA35" s="41"/>
      <c r="AB35" s="3"/>
      <c r="AC35" s="89">
        <f t="shared" si="3"/>
        <v>0</v>
      </c>
      <c r="AD35" s="104"/>
      <c r="AE35" s="103"/>
      <c r="AF35" s="107"/>
      <c r="AG35" s="5"/>
      <c r="AH35" s="4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15" customHeight="1" x14ac:dyDescent="0.25">
      <c r="A36" s="22" t="s">
        <v>57</v>
      </c>
      <c r="B36" s="2">
        <v>3684500.1925999997</v>
      </c>
      <c r="C36" s="2">
        <v>0</v>
      </c>
      <c r="D36" s="89">
        <f>B36+C36</f>
        <v>3684500.1925999997</v>
      </c>
      <c r="E36" s="2">
        <v>0</v>
      </c>
      <c r="F36" s="89">
        <f>D36+E36</f>
        <v>3684500.1925999997</v>
      </c>
      <c r="G36" s="2">
        <v>0</v>
      </c>
      <c r="H36" s="2">
        <v>0</v>
      </c>
      <c r="I36" s="2">
        <v>0</v>
      </c>
      <c r="J36" s="2">
        <v>21136.409600000003</v>
      </c>
      <c r="K36" s="2">
        <v>0</v>
      </c>
      <c r="L36" s="2">
        <v>0</v>
      </c>
      <c r="M36" s="2">
        <v>0</v>
      </c>
      <c r="N36" s="2">
        <v>0</v>
      </c>
      <c r="O36" s="2">
        <v>30144.164100000002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89">
        <f>SUM(F36:V36)</f>
        <v>3735780.7662999998</v>
      </c>
      <c r="X36" s="3"/>
      <c r="Y36" s="39">
        <f>-SUM(Y33)</f>
        <v>-265907.08288400003</v>
      </c>
      <c r="Z36" s="40"/>
      <c r="AA36" s="41">
        <f>-(AA33+AA34)</f>
        <v>0</v>
      </c>
      <c r="AB36" s="3"/>
      <c r="AC36" s="89">
        <f>+W36+Y36+AA36</f>
        <v>3469873.6834159996</v>
      </c>
      <c r="AD36" s="104"/>
      <c r="AE36" s="105"/>
      <c r="AF36" s="107"/>
      <c r="AG36" s="5"/>
      <c r="AH36" s="4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15" customHeight="1" x14ac:dyDescent="0.25">
      <c r="A37" s="22" t="s">
        <v>58</v>
      </c>
      <c r="B37" s="2">
        <v>0</v>
      </c>
      <c r="C37" s="2">
        <v>0</v>
      </c>
      <c r="D37" s="89">
        <f>B37+C37</f>
        <v>0</v>
      </c>
      <c r="E37" s="2">
        <v>0</v>
      </c>
      <c r="F37" s="89">
        <f>D37+E37</f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627206.3147000001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57753.816399999996</v>
      </c>
      <c r="W37" s="89">
        <f>SUM(F37:V37)</f>
        <v>684960.13110000012</v>
      </c>
      <c r="X37" s="3"/>
      <c r="Y37" s="39"/>
      <c r="Z37" s="40"/>
      <c r="AA37" s="41"/>
      <c r="AB37" s="3"/>
      <c r="AC37" s="89">
        <f t="shared" si="3"/>
        <v>684960.13110000012</v>
      </c>
      <c r="AD37" s="104"/>
      <c r="AE37" s="105"/>
      <c r="AF37" s="107"/>
      <c r="AG37" s="5"/>
      <c r="AH37" s="4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5" customHeight="1" x14ac:dyDescent="0.25">
      <c r="A38" s="36" t="s">
        <v>59</v>
      </c>
      <c r="B38" s="37">
        <v>91563.126099999994</v>
      </c>
      <c r="C38" s="37">
        <v>0</v>
      </c>
      <c r="D38" s="89">
        <f>B38+C38</f>
        <v>91563.126099999994</v>
      </c>
      <c r="E38" s="37">
        <v>0</v>
      </c>
      <c r="F38" s="89">
        <f>D38+E38</f>
        <v>91563.126099999994</v>
      </c>
      <c r="G38" s="37">
        <v>0</v>
      </c>
      <c r="H38" s="37">
        <v>0</v>
      </c>
      <c r="I38" s="37">
        <v>0</v>
      </c>
      <c r="J38" s="37">
        <v>507.59870000000001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90">
        <f>SUM(F38:V38)</f>
        <v>92070.724799999996</v>
      </c>
      <c r="X38" s="3"/>
      <c r="Y38" s="42"/>
      <c r="Z38" s="40"/>
      <c r="AA38" s="43"/>
      <c r="AB38" s="3"/>
      <c r="AC38" s="90">
        <f t="shared" si="3"/>
        <v>92070.724799999996</v>
      </c>
      <c r="AD38" s="104"/>
      <c r="AE38" s="105"/>
      <c r="AF38" s="107"/>
      <c r="AG38" s="5"/>
      <c r="AH38" s="4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23" customFormat="1" ht="20.100000000000001" customHeight="1" x14ac:dyDescent="0.2">
      <c r="A39" s="86" t="s">
        <v>60</v>
      </c>
      <c r="B39" s="85">
        <f>+SUM(B33:B38)</f>
        <v>8657788.5668000001</v>
      </c>
      <c r="C39" s="85">
        <f>+SUM(C33:C38)</f>
        <v>509402.25402007182</v>
      </c>
      <c r="D39" s="85">
        <f>+SUM(D33:D38)</f>
        <v>9167190.8208200708</v>
      </c>
      <c r="E39" s="85">
        <f t="shared" ref="E39:V39" si="5">+SUM(E33:E38)</f>
        <v>107.0158</v>
      </c>
      <c r="F39" s="85">
        <f>SUM(F33:F38)</f>
        <v>9167297.8366200719</v>
      </c>
      <c r="G39" s="85">
        <f t="shared" si="5"/>
        <v>0</v>
      </c>
      <c r="H39" s="85">
        <f t="shared" si="5"/>
        <v>0</v>
      </c>
      <c r="I39" s="85">
        <f t="shared" si="5"/>
        <v>0</v>
      </c>
      <c r="J39" s="85">
        <f t="shared" si="5"/>
        <v>50820.230200000005</v>
      </c>
      <c r="K39" s="85">
        <f t="shared" si="5"/>
        <v>3406.0913000000005</v>
      </c>
      <c r="L39" s="85">
        <f t="shared" si="5"/>
        <v>1.558E-5</v>
      </c>
      <c r="M39" s="85">
        <f t="shared" si="5"/>
        <v>669294.2851000001</v>
      </c>
      <c r="N39" s="85">
        <f t="shared" si="5"/>
        <v>9062.0001999999968</v>
      </c>
      <c r="O39" s="85">
        <f t="shared" si="5"/>
        <v>48273.532099999997</v>
      </c>
      <c r="P39" s="85">
        <f t="shared" si="5"/>
        <v>5966.3680501500012</v>
      </c>
      <c r="Q39" s="85">
        <f t="shared" si="5"/>
        <v>43744.797300000006</v>
      </c>
      <c r="R39" s="85">
        <f t="shared" si="5"/>
        <v>8490.7387379100001</v>
      </c>
      <c r="S39" s="85">
        <f t="shared" si="5"/>
        <v>0</v>
      </c>
      <c r="T39" s="85">
        <f t="shared" si="5"/>
        <v>5661.669799029999</v>
      </c>
      <c r="U39" s="85">
        <f t="shared" si="5"/>
        <v>45.800000000000004</v>
      </c>
      <c r="V39" s="85">
        <f t="shared" si="5"/>
        <v>82556.753199999992</v>
      </c>
      <c r="W39" s="85">
        <f>+SUM(W33:W38)</f>
        <v>10094574.302622741</v>
      </c>
      <c r="X39" s="47"/>
      <c r="Y39" s="46">
        <f>+SUM(Y33:Y38)</f>
        <v>0</v>
      </c>
      <c r="Z39" s="49"/>
      <c r="AA39" s="102"/>
      <c r="AB39" s="7"/>
      <c r="AC39" s="94">
        <f>+SUM(AC33:AC38)</f>
        <v>10094574.302622743</v>
      </c>
      <c r="AD39" s="104"/>
      <c r="AE39" s="105"/>
      <c r="AF39" s="107"/>
      <c r="AG39" s="6"/>
      <c r="AH39" s="4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1:52" ht="15" customHeight="1" x14ac:dyDescent="0.2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4"/>
      <c r="S40" s="103"/>
      <c r="T40" s="104"/>
      <c r="U40" s="103"/>
      <c r="V40" s="103"/>
      <c r="W40" s="103"/>
      <c r="X40" s="105"/>
      <c r="Y40" s="105"/>
      <c r="Z40" s="105"/>
      <c r="AA40" s="105"/>
      <c r="AB40" s="105"/>
      <c r="AC40" s="105"/>
      <c r="AD40" s="103"/>
      <c r="AE40" s="103"/>
      <c r="AF40" s="103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15" customHeight="1" x14ac:dyDescent="0.2">
      <c r="A41" s="103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3"/>
      <c r="AE41" s="103"/>
      <c r="AF41" s="103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ht="15" customHeight="1" x14ac:dyDescent="0.2">
      <c r="A42" s="103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7"/>
      <c r="Y42" s="107"/>
      <c r="Z42" s="107"/>
      <c r="AA42" s="107"/>
      <c r="AB42" s="107"/>
      <c r="AC42" s="107"/>
      <c r="AD42" s="103"/>
      <c r="AE42" s="103"/>
      <c r="AF42" s="103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ht="15" customHeight="1" x14ac:dyDescent="0.2">
      <c r="A43" s="5"/>
      <c r="B43" s="5"/>
      <c r="C43" s="5"/>
      <c r="D43" s="5"/>
      <c r="E43" s="5"/>
      <c r="F43" s="108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103"/>
      <c r="AE43" s="103"/>
      <c r="AF43" s="103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s="5" customFormat="1" ht="15" customHeight="1" x14ac:dyDescent="0.2">
      <c r="A44" s="24" t="s">
        <v>61</v>
      </c>
      <c r="B44" s="25"/>
      <c r="C44" s="25"/>
      <c r="D44" s="45"/>
      <c r="E44" s="44">
        <v>3352018.4449999998</v>
      </c>
      <c r="F44" s="109"/>
      <c r="J44" s="13" t="s">
        <v>70</v>
      </c>
      <c r="K44" s="11" t="s">
        <v>71</v>
      </c>
      <c r="W44" s="4"/>
      <c r="AD44" s="103"/>
      <c r="AE44" s="103"/>
      <c r="AF44" s="103"/>
    </row>
    <row r="45" spans="1:52" s="5" customFormat="1" ht="15" customHeight="1" x14ac:dyDescent="0.2">
      <c r="A45" s="26" t="s">
        <v>62</v>
      </c>
      <c r="B45" s="27"/>
      <c r="C45" s="27"/>
      <c r="D45" s="29"/>
      <c r="E45" s="44">
        <v>5414030.0140000004</v>
      </c>
      <c r="F45" s="109"/>
      <c r="K45" s="11" t="s">
        <v>72</v>
      </c>
      <c r="W45" s="13"/>
      <c r="Y45" s="13"/>
      <c r="AA45" s="13"/>
      <c r="AC45" s="13"/>
      <c r="AD45" s="103"/>
      <c r="AE45" s="103"/>
      <c r="AF45" s="103"/>
    </row>
    <row r="46" spans="1:52" s="5" customFormat="1" ht="15" hidden="1" customHeight="1" x14ac:dyDescent="0.2">
      <c r="A46" s="155"/>
      <c r="B46" s="156"/>
      <c r="C46" s="156"/>
      <c r="D46" s="29"/>
      <c r="E46" s="44"/>
      <c r="F46" s="109"/>
      <c r="K46" s="5" t="s">
        <v>69</v>
      </c>
      <c r="AD46" s="103"/>
      <c r="AE46" s="103"/>
      <c r="AF46" s="103"/>
    </row>
    <row r="47" spans="1:52" s="5" customFormat="1" ht="15" customHeight="1" x14ac:dyDescent="0.2">
      <c r="A47" s="28" t="s">
        <v>67</v>
      </c>
      <c r="B47" s="27"/>
      <c r="C47" s="27"/>
      <c r="D47" s="29"/>
      <c r="E47" s="44">
        <v>364388.73100000003</v>
      </c>
      <c r="F47" s="109"/>
      <c r="K47" s="11" t="s">
        <v>103</v>
      </c>
      <c r="AD47" s="103"/>
      <c r="AE47" s="103"/>
      <c r="AF47" s="103"/>
    </row>
    <row r="48" spans="1:52" s="5" customFormat="1" ht="15" customHeight="1" x14ac:dyDescent="0.2">
      <c r="A48" s="28" t="s">
        <v>97</v>
      </c>
      <c r="B48" s="27"/>
      <c r="C48" s="27"/>
      <c r="D48" s="29"/>
      <c r="E48" s="44">
        <v>250.33099999999999</v>
      </c>
      <c r="F48" s="109"/>
      <c r="K48" s="11" t="s">
        <v>101</v>
      </c>
      <c r="AD48" s="103"/>
      <c r="AE48" s="103"/>
      <c r="AF48" s="103"/>
    </row>
    <row r="49" spans="1:52" s="5" customFormat="1" ht="15" customHeight="1" x14ac:dyDescent="0.2">
      <c r="A49" s="26" t="s">
        <v>63</v>
      </c>
      <c r="B49" s="27"/>
      <c r="C49" s="27"/>
      <c r="D49" s="29"/>
      <c r="E49" s="44">
        <v>10206.4571</v>
      </c>
      <c r="F49" s="109"/>
      <c r="AD49" s="103"/>
      <c r="AE49" s="103"/>
      <c r="AF49" s="103"/>
    </row>
    <row r="50" spans="1:52" s="5" customFormat="1" ht="15" customHeight="1" x14ac:dyDescent="0.2">
      <c r="A50" s="26" t="s">
        <v>64</v>
      </c>
      <c r="B50" s="27"/>
      <c r="C50" s="27"/>
      <c r="D50" s="29"/>
      <c r="E50" s="44">
        <v>15464.428</v>
      </c>
      <c r="F50" s="109"/>
      <c r="AD50" s="112"/>
      <c r="AE50" s="112"/>
      <c r="AF50" s="112"/>
    </row>
    <row r="51" spans="1:52" s="5" customFormat="1" ht="15" customHeight="1" x14ac:dyDescent="0.2">
      <c r="A51" s="28" t="s">
        <v>98</v>
      </c>
      <c r="B51" s="27"/>
      <c r="C51" s="27"/>
      <c r="D51" s="29"/>
      <c r="E51" s="44">
        <v>10939.43052007103</v>
      </c>
      <c r="F51" s="109"/>
      <c r="AD51" s="112"/>
      <c r="AE51" s="112"/>
      <c r="AF51" s="112"/>
    </row>
    <row r="52" spans="1:52" s="56" customFormat="1" ht="20.100000000000001" customHeight="1" x14ac:dyDescent="0.2">
      <c r="A52" s="159" t="s">
        <v>65</v>
      </c>
      <c r="B52" s="160"/>
      <c r="C52" s="160"/>
      <c r="D52" s="57"/>
      <c r="E52" s="87">
        <f>SUM(E44:E51)</f>
        <v>9167297.8366200719</v>
      </c>
      <c r="F52" s="110"/>
      <c r="AD52" s="113"/>
      <c r="AE52" s="113"/>
      <c r="AF52" s="113"/>
    </row>
    <row r="53" spans="1:52" s="5" customFormat="1" ht="15" customHeight="1" x14ac:dyDescent="0.2">
      <c r="A53" s="155"/>
      <c r="B53" s="156"/>
      <c r="C53" s="156"/>
      <c r="D53" s="29"/>
      <c r="E53" s="44">
        <v>0</v>
      </c>
      <c r="F53" s="109"/>
      <c r="AD53" s="112"/>
      <c r="AE53" s="112"/>
      <c r="AF53" s="112"/>
    </row>
    <row r="54" spans="1:52" s="5" customFormat="1" ht="15" customHeight="1" x14ac:dyDescent="0.2">
      <c r="A54" s="155" t="s">
        <v>66</v>
      </c>
      <c r="B54" s="156"/>
      <c r="C54" s="156"/>
      <c r="D54" s="29"/>
      <c r="E54" s="44">
        <v>45.8</v>
      </c>
      <c r="F54" s="109"/>
      <c r="AD54" s="112"/>
      <c r="AE54" s="112"/>
      <c r="AF54" s="112"/>
    </row>
    <row r="55" spans="1:52" s="5" customFormat="1" ht="20.100000000000001" customHeight="1" x14ac:dyDescent="0.2">
      <c r="A55" s="157" t="s">
        <v>68</v>
      </c>
      <c r="B55" s="158"/>
      <c r="C55" s="158"/>
      <c r="D55" s="58"/>
      <c r="E55" s="88">
        <f>+E52-E53-E54</f>
        <v>9167252.0366200712</v>
      </c>
      <c r="F55" s="109"/>
      <c r="AD55" s="112"/>
      <c r="AE55" s="112"/>
      <c r="AF55" s="112"/>
    </row>
    <row r="56" spans="1:52" x14ac:dyDescent="0.2">
      <c r="A56" s="5"/>
      <c r="B56" s="5"/>
      <c r="C56" s="5"/>
      <c r="D56" s="5"/>
      <c r="E56" s="5"/>
      <c r="F56" s="30"/>
      <c r="G56" s="31"/>
      <c r="H56" s="31"/>
      <c r="I56" s="31"/>
      <c r="J56" s="32"/>
      <c r="K56" s="5"/>
      <c r="L56" s="31"/>
      <c r="M56" s="31"/>
      <c r="N56" s="31"/>
      <c r="V56" s="21"/>
      <c r="W56" s="21"/>
      <c r="X56" s="5"/>
      <c r="Z56" s="5"/>
      <c r="AA56" s="21" t="s">
        <v>12</v>
      </c>
      <c r="AB56" s="5"/>
      <c r="AC56" s="15"/>
      <c r="AD56" s="112"/>
      <c r="AE56" s="112"/>
      <c r="AF56" s="112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2">
      <c r="A57" s="15" t="s">
        <v>14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13"/>
      <c r="X57" s="5"/>
      <c r="Z57" s="5"/>
      <c r="AA57" s="33"/>
      <c r="AB57" s="5"/>
      <c r="AC57" s="33"/>
      <c r="AD57" s="112"/>
      <c r="AE57" s="112"/>
      <c r="AF57" s="112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2">
      <c r="A58" s="59" t="s">
        <v>102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13"/>
      <c r="X58" s="5"/>
      <c r="Z58" s="5"/>
      <c r="AA58" s="33"/>
      <c r="AB58" s="5"/>
      <c r="AC58" s="33"/>
      <c r="AD58" s="112"/>
      <c r="AE58" s="112"/>
      <c r="AF58" s="112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ht="13.5" thickBot="1" x14ac:dyDescent="0.25">
      <c r="A59" s="35" t="s">
        <v>99</v>
      </c>
      <c r="B59" s="34"/>
      <c r="C59" s="34"/>
      <c r="D59" s="34"/>
      <c r="E59" s="34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34"/>
      <c r="Y59" s="35"/>
      <c r="Z59" s="34"/>
      <c r="AA59" s="19"/>
      <c r="AB59" s="34"/>
      <c r="AC59" s="19"/>
      <c r="AD59" s="103"/>
      <c r="AE59" s="112"/>
      <c r="AF59" s="112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ht="15" customHeight="1" x14ac:dyDescent="0.2">
      <c r="A60" s="96" t="s">
        <v>100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V60" s="5"/>
      <c r="W60" s="13"/>
      <c r="X60" s="5"/>
      <c r="Y60" s="16"/>
      <c r="Z60" s="5"/>
      <c r="AA60" s="13"/>
      <c r="AB60" s="5"/>
      <c r="AC60" s="13"/>
      <c r="AD60" s="112"/>
      <c r="AE60" s="112"/>
      <c r="AF60" s="112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1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112"/>
      <c r="AE61" s="112"/>
      <c r="AF61" s="112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ht="1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112"/>
      <c r="AE62" s="112"/>
      <c r="AF62" s="112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1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112"/>
      <c r="AE63" s="112"/>
      <c r="AF63" s="112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ht="1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D64" s="112"/>
      <c r="AE64" s="112"/>
      <c r="AF64" s="112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ht="1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P65" s="5"/>
      <c r="Q65" s="5"/>
      <c r="R65" s="5"/>
      <c r="S65" s="5"/>
      <c r="T65" s="5"/>
      <c r="U65" s="5"/>
      <c r="V65" s="5"/>
      <c r="W65" s="13"/>
      <c r="X65" s="5"/>
      <c r="Y65" s="5"/>
      <c r="Z65" s="5"/>
      <c r="AA65" s="5"/>
      <c r="AB65" s="5"/>
      <c r="AC65" s="5"/>
      <c r="AD65" s="112"/>
      <c r="AE65" s="112"/>
      <c r="AF65" s="112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1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112"/>
      <c r="AE66" s="112"/>
      <c r="AF66" s="112"/>
      <c r="AG66" s="33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1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112"/>
      <c r="AE67" s="112"/>
      <c r="AF67" s="112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ht="1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ht="1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</sheetData>
  <mergeCells count="10">
    <mergeCell ref="A53:C53"/>
    <mergeCell ref="A54:C54"/>
    <mergeCell ref="A55:C55"/>
    <mergeCell ref="A52:C52"/>
    <mergeCell ref="R6:T6"/>
    <mergeCell ref="R7:T7"/>
    <mergeCell ref="T8:T9"/>
    <mergeCell ref="A46:C46"/>
    <mergeCell ref="G6:I7"/>
    <mergeCell ref="P8:P9"/>
  </mergeCells>
  <phoneticPr fontId="0" type="noConversion"/>
  <printOptions horizontalCentered="1" verticalCentered="1" gridLinesSet="0"/>
  <pageMargins left="0" right="0" top="0" bottom="0" header="0" footer="0"/>
  <pageSetup paperSize="5" scale="17" pageOrder="overThenDown" orientation="landscape" horizontalDpi="4294967294" verticalDpi="4294967294" r:id="rId1"/>
  <headerFooter alignWithMargins="0"/>
  <ignoredErrors>
    <ignoredError sqref="AC33 D33 F33 F39 W33:W34 E39 E33" formula="1"/>
    <ignoredError sqref="W9 Y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B886D-ECCE-4057-9705-528C70DBE432}">
  <sheetPr>
    <pageSetUpPr fitToPage="1"/>
  </sheetPr>
  <dimension ref="A1:AZ77"/>
  <sheetViews>
    <sheetView showGridLines="0" showZeros="0" topLeftCell="L7" zoomScaleNormal="100" workbookViewId="0">
      <selection activeCell="A5" sqref="A5"/>
    </sheetView>
  </sheetViews>
  <sheetFormatPr baseColWidth="10" defaultColWidth="27.5546875" defaultRowHeight="12.75" x14ac:dyDescent="0.2"/>
  <cols>
    <col min="1" max="1" width="19.44140625" style="11" customWidth="1"/>
    <col min="2" max="3" width="12.77734375" style="11" customWidth="1"/>
    <col min="4" max="4" width="13" style="11" customWidth="1"/>
    <col min="5" max="6" width="12.77734375" style="11" customWidth="1"/>
    <col min="7" max="7" width="16.77734375" style="11" hidden="1" customWidth="1"/>
    <col min="8" max="8" width="18.33203125" style="11" hidden="1" customWidth="1"/>
    <col min="9" max="9" width="20.21875" style="11" hidden="1" customWidth="1"/>
    <col min="10" max="18" width="12.77734375" style="11" customWidth="1"/>
    <col min="19" max="19" width="27.5546875" style="11" hidden="1" customWidth="1"/>
    <col min="20" max="23" width="12.77734375" style="11" customWidth="1"/>
    <col min="24" max="24" width="1.77734375" style="11" customWidth="1"/>
    <col min="25" max="25" width="12.77734375" style="11" customWidth="1"/>
    <col min="26" max="26" width="1.77734375" style="11" customWidth="1"/>
    <col min="27" max="28" width="27.5546875" style="11" hidden="1" customWidth="1"/>
    <col min="29" max="29" width="12.77734375" style="11" customWidth="1"/>
    <col min="30" max="30" width="17.88671875" style="11" customWidth="1"/>
    <col min="31" max="31" width="11.77734375" style="11" customWidth="1"/>
    <col min="32" max="32" width="12" style="11" customWidth="1"/>
    <col min="33" max="256" width="27.5546875" style="11"/>
    <col min="257" max="257" width="19.44140625" style="11" customWidth="1"/>
    <col min="258" max="259" width="12.77734375" style="11" customWidth="1"/>
    <col min="260" max="260" width="13" style="11" customWidth="1"/>
    <col min="261" max="262" width="12.77734375" style="11" customWidth="1"/>
    <col min="263" max="265" width="0" style="11" hidden="1" customWidth="1"/>
    <col min="266" max="274" width="12.77734375" style="11" customWidth="1"/>
    <col min="275" max="275" width="0" style="11" hidden="1" customWidth="1"/>
    <col min="276" max="279" width="12.77734375" style="11" customWidth="1"/>
    <col min="280" max="280" width="1.77734375" style="11" customWidth="1"/>
    <col min="281" max="281" width="12.77734375" style="11" customWidth="1"/>
    <col min="282" max="282" width="1.77734375" style="11" customWidth="1"/>
    <col min="283" max="284" width="0" style="11" hidden="1" customWidth="1"/>
    <col min="285" max="285" width="12.77734375" style="11" customWidth="1"/>
    <col min="286" max="286" width="17.88671875" style="11" customWidth="1"/>
    <col min="287" max="287" width="11.77734375" style="11" customWidth="1"/>
    <col min="288" max="288" width="12" style="11" customWidth="1"/>
    <col min="289" max="512" width="27.5546875" style="11"/>
    <col min="513" max="513" width="19.44140625" style="11" customWidth="1"/>
    <col min="514" max="515" width="12.77734375" style="11" customWidth="1"/>
    <col min="516" max="516" width="13" style="11" customWidth="1"/>
    <col min="517" max="518" width="12.77734375" style="11" customWidth="1"/>
    <col min="519" max="521" width="0" style="11" hidden="1" customWidth="1"/>
    <col min="522" max="530" width="12.77734375" style="11" customWidth="1"/>
    <col min="531" max="531" width="0" style="11" hidden="1" customWidth="1"/>
    <col min="532" max="535" width="12.77734375" style="11" customWidth="1"/>
    <col min="536" max="536" width="1.77734375" style="11" customWidth="1"/>
    <col min="537" max="537" width="12.77734375" style="11" customWidth="1"/>
    <col min="538" max="538" width="1.77734375" style="11" customWidth="1"/>
    <col min="539" max="540" width="0" style="11" hidden="1" customWidth="1"/>
    <col min="541" max="541" width="12.77734375" style="11" customWidth="1"/>
    <col min="542" max="542" width="17.88671875" style="11" customWidth="1"/>
    <col min="543" max="543" width="11.77734375" style="11" customWidth="1"/>
    <col min="544" max="544" width="12" style="11" customWidth="1"/>
    <col min="545" max="768" width="27.5546875" style="11"/>
    <col min="769" max="769" width="19.44140625" style="11" customWidth="1"/>
    <col min="770" max="771" width="12.77734375" style="11" customWidth="1"/>
    <col min="772" max="772" width="13" style="11" customWidth="1"/>
    <col min="773" max="774" width="12.77734375" style="11" customWidth="1"/>
    <col min="775" max="777" width="0" style="11" hidden="1" customWidth="1"/>
    <col min="778" max="786" width="12.77734375" style="11" customWidth="1"/>
    <col min="787" max="787" width="0" style="11" hidden="1" customWidth="1"/>
    <col min="788" max="791" width="12.77734375" style="11" customWidth="1"/>
    <col min="792" max="792" width="1.77734375" style="11" customWidth="1"/>
    <col min="793" max="793" width="12.77734375" style="11" customWidth="1"/>
    <col min="794" max="794" width="1.77734375" style="11" customWidth="1"/>
    <col min="795" max="796" width="0" style="11" hidden="1" customWidth="1"/>
    <col min="797" max="797" width="12.77734375" style="11" customWidth="1"/>
    <col min="798" max="798" width="17.88671875" style="11" customWidth="1"/>
    <col min="799" max="799" width="11.77734375" style="11" customWidth="1"/>
    <col min="800" max="800" width="12" style="11" customWidth="1"/>
    <col min="801" max="1024" width="27.5546875" style="11"/>
    <col min="1025" max="1025" width="19.44140625" style="11" customWidth="1"/>
    <col min="1026" max="1027" width="12.77734375" style="11" customWidth="1"/>
    <col min="1028" max="1028" width="13" style="11" customWidth="1"/>
    <col min="1029" max="1030" width="12.77734375" style="11" customWidth="1"/>
    <col min="1031" max="1033" width="0" style="11" hidden="1" customWidth="1"/>
    <col min="1034" max="1042" width="12.77734375" style="11" customWidth="1"/>
    <col min="1043" max="1043" width="0" style="11" hidden="1" customWidth="1"/>
    <col min="1044" max="1047" width="12.77734375" style="11" customWidth="1"/>
    <col min="1048" max="1048" width="1.77734375" style="11" customWidth="1"/>
    <col min="1049" max="1049" width="12.77734375" style="11" customWidth="1"/>
    <col min="1050" max="1050" width="1.77734375" style="11" customWidth="1"/>
    <col min="1051" max="1052" width="0" style="11" hidden="1" customWidth="1"/>
    <col min="1053" max="1053" width="12.77734375" style="11" customWidth="1"/>
    <col min="1054" max="1054" width="17.88671875" style="11" customWidth="1"/>
    <col min="1055" max="1055" width="11.77734375" style="11" customWidth="1"/>
    <col min="1056" max="1056" width="12" style="11" customWidth="1"/>
    <col min="1057" max="1280" width="27.5546875" style="11"/>
    <col min="1281" max="1281" width="19.44140625" style="11" customWidth="1"/>
    <col min="1282" max="1283" width="12.77734375" style="11" customWidth="1"/>
    <col min="1284" max="1284" width="13" style="11" customWidth="1"/>
    <col min="1285" max="1286" width="12.77734375" style="11" customWidth="1"/>
    <col min="1287" max="1289" width="0" style="11" hidden="1" customWidth="1"/>
    <col min="1290" max="1298" width="12.77734375" style="11" customWidth="1"/>
    <col min="1299" max="1299" width="0" style="11" hidden="1" customWidth="1"/>
    <col min="1300" max="1303" width="12.77734375" style="11" customWidth="1"/>
    <col min="1304" max="1304" width="1.77734375" style="11" customWidth="1"/>
    <col min="1305" max="1305" width="12.77734375" style="11" customWidth="1"/>
    <col min="1306" max="1306" width="1.77734375" style="11" customWidth="1"/>
    <col min="1307" max="1308" width="0" style="11" hidden="1" customWidth="1"/>
    <col min="1309" max="1309" width="12.77734375" style="11" customWidth="1"/>
    <col min="1310" max="1310" width="17.88671875" style="11" customWidth="1"/>
    <col min="1311" max="1311" width="11.77734375" style="11" customWidth="1"/>
    <col min="1312" max="1312" width="12" style="11" customWidth="1"/>
    <col min="1313" max="1536" width="27.5546875" style="11"/>
    <col min="1537" max="1537" width="19.44140625" style="11" customWidth="1"/>
    <col min="1538" max="1539" width="12.77734375" style="11" customWidth="1"/>
    <col min="1540" max="1540" width="13" style="11" customWidth="1"/>
    <col min="1541" max="1542" width="12.77734375" style="11" customWidth="1"/>
    <col min="1543" max="1545" width="0" style="11" hidden="1" customWidth="1"/>
    <col min="1546" max="1554" width="12.77734375" style="11" customWidth="1"/>
    <col min="1555" max="1555" width="0" style="11" hidden="1" customWidth="1"/>
    <col min="1556" max="1559" width="12.77734375" style="11" customWidth="1"/>
    <col min="1560" max="1560" width="1.77734375" style="11" customWidth="1"/>
    <col min="1561" max="1561" width="12.77734375" style="11" customWidth="1"/>
    <col min="1562" max="1562" width="1.77734375" style="11" customWidth="1"/>
    <col min="1563" max="1564" width="0" style="11" hidden="1" customWidth="1"/>
    <col min="1565" max="1565" width="12.77734375" style="11" customWidth="1"/>
    <col min="1566" max="1566" width="17.88671875" style="11" customWidth="1"/>
    <col min="1567" max="1567" width="11.77734375" style="11" customWidth="1"/>
    <col min="1568" max="1568" width="12" style="11" customWidth="1"/>
    <col min="1569" max="1792" width="27.5546875" style="11"/>
    <col min="1793" max="1793" width="19.44140625" style="11" customWidth="1"/>
    <col min="1794" max="1795" width="12.77734375" style="11" customWidth="1"/>
    <col min="1796" max="1796" width="13" style="11" customWidth="1"/>
    <col min="1797" max="1798" width="12.77734375" style="11" customWidth="1"/>
    <col min="1799" max="1801" width="0" style="11" hidden="1" customWidth="1"/>
    <col min="1802" max="1810" width="12.77734375" style="11" customWidth="1"/>
    <col min="1811" max="1811" width="0" style="11" hidden="1" customWidth="1"/>
    <col min="1812" max="1815" width="12.77734375" style="11" customWidth="1"/>
    <col min="1816" max="1816" width="1.77734375" style="11" customWidth="1"/>
    <col min="1817" max="1817" width="12.77734375" style="11" customWidth="1"/>
    <col min="1818" max="1818" width="1.77734375" style="11" customWidth="1"/>
    <col min="1819" max="1820" width="0" style="11" hidden="1" customWidth="1"/>
    <col min="1821" max="1821" width="12.77734375" style="11" customWidth="1"/>
    <col min="1822" max="1822" width="17.88671875" style="11" customWidth="1"/>
    <col min="1823" max="1823" width="11.77734375" style="11" customWidth="1"/>
    <col min="1824" max="1824" width="12" style="11" customWidth="1"/>
    <col min="1825" max="2048" width="27.5546875" style="11"/>
    <col min="2049" max="2049" width="19.44140625" style="11" customWidth="1"/>
    <col min="2050" max="2051" width="12.77734375" style="11" customWidth="1"/>
    <col min="2052" max="2052" width="13" style="11" customWidth="1"/>
    <col min="2053" max="2054" width="12.77734375" style="11" customWidth="1"/>
    <col min="2055" max="2057" width="0" style="11" hidden="1" customWidth="1"/>
    <col min="2058" max="2066" width="12.77734375" style="11" customWidth="1"/>
    <col min="2067" max="2067" width="0" style="11" hidden="1" customWidth="1"/>
    <col min="2068" max="2071" width="12.77734375" style="11" customWidth="1"/>
    <col min="2072" max="2072" width="1.77734375" style="11" customWidth="1"/>
    <col min="2073" max="2073" width="12.77734375" style="11" customWidth="1"/>
    <col min="2074" max="2074" width="1.77734375" style="11" customWidth="1"/>
    <col min="2075" max="2076" width="0" style="11" hidden="1" customWidth="1"/>
    <col min="2077" max="2077" width="12.77734375" style="11" customWidth="1"/>
    <col min="2078" max="2078" width="17.88671875" style="11" customWidth="1"/>
    <col min="2079" max="2079" width="11.77734375" style="11" customWidth="1"/>
    <col min="2080" max="2080" width="12" style="11" customWidth="1"/>
    <col min="2081" max="2304" width="27.5546875" style="11"/>
    <col min="2305" max="2305" width="19.44140625" style="11" customWidth="1"/>
    <col min="2306" max="2307" width="12.77734375" style="11" customWidth="1"/>
    <col min="2308" max="2308" width="13" style="11" customWidth="1"/>
    <col min="2309" max="2310" width="12.77734375" style="11" customWidth="1"/>
    <col min="2311" max="2313" width="0" style="11" hidden="1" customWidth="1"/>
    <col min="2314" max="2322" width="12.77734375" style="11" customWidth="1"/>
    <col min="2323" max="2323" width="0" style="11" hidden="1" customWidth="1"/>
    <col min="2324" max="2327" width="12.77734375" style="11" customWidth="1"/>
    <col min="2328" max="2328" width="1.77734375" style="11" customWidth="1"/>
    <col min="2329" max="2329" width="12.77734375" style="11" customWidth="1"/>
    <col min="2330" max="2330" width="1.77734375" style="11" customWidth="1"/>
    <col min="2331" max="2332" width="0" style="11" hidden="1" customWidth="1"/>
    <col min="2333" max="2333" width="12.77734375" style="11" customWidth="1"/>
    <col min="2334" max="2334" width="17.88671875" style="11" customWidth="1"/>
    <col min="2335" max="2335" width="11.77734375" style="11" customWidth="1"/>
    <col min="2336" max="2336" width="12" style="11" customWidth="1"/>
    <col min="2337" max="2560" width="27.5546875" style="11"/>
    <col min="2561" max="2561" width="19.44140625" style="11" customWidth="1"/>
    <col min="2562" max="2563" width="12.77734375" style="11" customWidth="1"/>
    <col min="2564" max="2564" width="13" style="11" customWidth="1"/>
    <col min="2565" max="2566" width="12.77734375" style="11" customWidth="1"/>
    <col min="2567" max="2569" width="0" style="11" hidden="1" customWidth="1"/>
    <col min="2570" max="2578" width="12.77734375" style="11" customWidth="1"/>
    <col min="2579" max="2579" width="0" style="11" hidden="1" customWidth="1"/>
    <col min="2580" max="2583" width="12.77734375" style="11" customWidth="1"/>
    <col min="2584" max="2584" width="1.77734375" style="11" customWidth="1"/>
    <col min="2585" max="2585" width="12.77734375" style="11" customWidth="1"/>
    <col min="2586" max="2586" width="1.77734375" style="11" customWidth="1"/>
    <col min="2587" max="2588" width="0" style="11" hidden="1" customWidth="1"/>
    <col min="2589" max="2589" width="12.77734375" style="11" customWidth="1"/>
    <col min="2590" max="2590" width="17.88671875" style="11" customWidth="1"/>
    <col min="2591" max="2591" width="11.77734375" style="11" customWidth="1"/>
    <col min="2592" max="2592" width="12" style="11" customWidth="1"/>
    <col min="2593" max="2816" width="27.5546875" style="11"/>
    <col min="2817" max="2817" width="19.44140625" style="11" customWidth="1"/>
    <col min="2818" max="2819" width="12.77734375" style="11" customWidth="1"/>
    <col min="2820" max="2820" width="13" style="11" customWidth="1"/>
    <col min="2821" max="2822" width="12.77734375" style="11" customWidth="1"/>
    <col min="2823" max="2825" width="0" style="11" hidden="1" customWidth="1"/>
    <col min="2826" max="2834" width="12.77734375" style="11" customWidth="1"/>
    <col min="2835" max="2835" width="0" style="11" hidden="1" customWidth="1"/>
    <col min="2836" max="2839" width="12.77734375" style="11" customWidth="1"/>
    <col min="2840" max="2840" width="1.77734375" style="11" customWidth="1"/>
    <col min="2841" max="2841" width="12.77734375" style="11" customWidth="1"/>
    <col min="2842" max="2842" width="1.77734375" style="11" customWidth="1"/>
    <col min="2843" max="2844" width="0" style="11" hidden="1" customWidth="1"/>
    <col min="2845" max="2845" width="12.77734375" style="11" customWidth="1"/>
    <col min="2846" max="2846" width="17.88671875" style="11" customWidth="1"/>
    <col min="2847" max="2847" width="11.77734375" style="11" customWidth="1"/>
    <col min="2848" max="2848" width="12" style="11" customWidth="1"/>
    <col min="2849" max="3072" width="27.5546875" style="11"/>
    <col min="3073" max="3073" width="19.44140625" style="11" customWidth="1"/>
    <col min="3074" max="3075" width="12.77734375" style="11" customWidth="1"/>
    <col min="3076" max="3076" width="13" style="11" customWidth="1"/>
    <col min="3077" max="3078" width="12.77734375" style="11" customWidth="1"/>
    <col min="3079" max="3081" width="0" style="11" hidden="1" customWidth="1"/>
    <col min="3082" max="3090" width="12.77734375" style="11" customWidth="1"/>
    <col min="3091" max="3091" width="0" style="11" hidden="1" customWidth="1"/>
    <col min="3092" max="3095" width="12.77734375" style="11" customWidth="1"/>
    <col min="3096" max="3096" width="1.77734375" style="11" customWidth="1"/>
    <col min="3097" max="3097" width="12.77734375" style="11" customWidth="1"/>
    <col min="3098" max="3098" width="1.77734375" style="11" customWidth="1"/>
    <col min="3099" max="3100" width="0" style="11" hidden="1" customWidth="1"/>
    <col min="3101" max="3101" width="12.77734375" style="11" customWidth="1"/>
    <col min="3102" max="3102" width="17.88671875" style="11" customWidth="1"/>
    <col min="3103" max="3103" width="11.77734375" style="11" customWidth="1"/>
    <col min="3104" max="3104" width="12" style="11" customWidth="1"/>
    <col min="3105" max="3328" width="27.5546875" style="11"/>
    <col min="3329" max="3329" width="19.44140625" style="11" customWidth="1"/>
    <col min="3330" max="3331" width="12.77734375" style="11" customWidth="1"/>
    <col min="3332" max="3332" width="13" style="11" customWidth="1"/>
    <col min="3333" max="3334" width="12.77734375" style="11" customWidth="1"/>
    <col min="3335" max="3337" width="0" style="11" hidden="1" customWidth="1"/>
    <col min="3338" max="3346" width="12.77734375" style="11" customWidth="1"/>
    <col min="3347" max="3347" width="0" style="11" hidden="1" customWidth="1"/>
    <col min="3348" max="3351" width="12.77734375" style="11" customWidth="1"/>
    <col min="3352" max="3352" width="1.77734375" style="11" customWidth="1"/>
    <col min="3353" max="3353" width="12.77734375" style="11" customWidth="1"/>
    <col min="3354" max="3354" width="1.77734375" style="11" customWidth="1"/>
    <col min="3355" max="3356" width="0" style="11" hidden="1" customWidth="1"/>
    <col min="3357" max="3357" width="12.77734375" style="11" customWidth="1"/>
    <col min="3358" max="3358" width="17.88671875" style="11" customWidth="1"/>
    <col min="3359" max="3359" width="11.77734375" style="11" customWidth="1"/>
    <col min="3360" max="3360" width="12" style="11" customWidth="1"/>
    <col min="3361" max="3584" width="27.5546875" style="11"/>
    <col min="3585" max="3585" width="19.44140625" style="11" customWidth="1"/>
    <col min="3586" max="3587" width="12.77734375" style="11" customWidth="1"/>
    <col min="3588" max="3588" width="13" style="11" customWidth="1"/>
    <col min="3589" max="3590" width="12.77734375" style="11" customWidth="1"/>
    <col min="3591" max="3593" width="0" style="11" hidden="1" customWidth="1"/>
    <col min="3594" max="3602" width="12.77734375" style="11" customWidth="1"/>
    <col min="3603" max="3603" width="0" style="11" hidden="1" customWidth="1"/>
    <col min="3604" max="3607" width="12.77734375" style="11" customWidth="1"/>
    <col min="3608" max="3608" width="1.77734375" style="11" customWidth="1"/>
    <col min="3609" max="3609" width="12.77734375" style="11" customWidth="1"/>
    <col min="3610" max="3610" width="1.77734375" style="11" customWidth="1"/>
    <col min="3611" max="3612" width="0" style="11" hidden="1" customWidth="1"/>
    <col min="3613" max="3613" width="12.77734375" style="11" customWidth="1"/>
    <col min="3614" max="3614" width="17.88671875" style="11" customWidth="1"/>
    <col min="3615" max="3615" width="11.77734375" style="11" customWidth="1"/>
    <col min="3616" max="3616" width="12" style="11" customWidth="1"/>
    <col min="3617" max="3840" width="27.5546875" style="11"/>
    <col min="3841" max="3841" width="19.44140625" style="11" customWidth="1"/>
    <col min="3842" max="3843" width="12.77734375" style="11" customWidth="1"/>
    <col min="3844" max="3844" width="13" style="11" customWidth="1"/>
    <col min="3845" max="3846" width="12.77734375" style="11" customWidth="1"/>
    <col min="3847" max="3849" width="0" style="11" hidden="1" customWidth="1"/>
    <col min="3850" max="3858" width="12.77734375" style="11" customWidth="1"/>
    <col min="3859" max="3859" width="0" style="11" hidden="1" customWidth="1"/>
    <col min="3860" max="3863" width="12.77734375" style="11" customWidth="1"/>
    <col min="3864" max="3864" width="1.77734375" style="11" customWidth="1"/>
    <col min="3865" max="3865" width="12.77734375" style="11" customWidth="1"/>
    <col min="3866" max="3866" width="1.77734375" style="11" customWidth="1"/>
    <col min="3867" max="3868" width="0" style="11" hidden="1" customWidth="1"/>
    <col min="3869" max="3869" width="12.77734375" style="11" customWidth="1"/>
    <col min="3870" max="3870" width="17.88671875" style="11" customWidth="1"/>
    <col min="3871" max="3871" width="11.77734375" style="11" customWidth="1"/>
    <col min="3872" max="3872" width="12" style="11" customWidth="1"/>
    <col min="3873" max="4096" width="27.5546875" style="11"/>
    <col min="4097" max="4097" width="19.44140625" style="11" customWidth="1"/>
    <col min="4098" max="4099" width="12.77734375" style="11" customWidth="1"/>
    <col min="4100" max="4100" width="13" style="11" customWidth="1"/>
    <col min="4101" max="4102" width="12.77734375" style="11" customWidth="1"/>
    <col min="4103" max="4105" width="0" style="11" hidden="1" customWidth="1"/>
    <col min="4106" max="4114" width="12.77734375" style="11" customWidth="1"/>
    <col min="4115" max="4115" width="0" style="11" hidden="1" customWidth="1"/>
    <col min="4116" max="4119" width="12.77734375" style="11" customWidth="1"/>
    <col min="4120" max="4120" width="1.77734375" style="11" customWidth="1"/>
    <col min="4121" max="4121" width="12.77734375" style="11" customWidth="1"/>
    <col min="4122" max="4122" width="1.77734375" style="11" customWidth="1"/>
    <col min="4123" max="4124" width="0" style="11" hidden="1" customWidth="1"/>
    <col min="4125" max="4125" width="12.77734375" style="11" customWidth="1"/>
    <col min="4126" max="4126" width="17.88671875" style="11" customWidth="1"/>
    <col min="4127" max="4127" width="11.77734375" style="11" customWidth="1"/>
    <col min="4128" max="4128" width="12" style="11" customWidth="1"/>
    <col min="4129" max="4352" width="27.5546875" style="11"/>
    <col min="4353" max="4353" width="19.44140625" style="11" customWidth="1"/>
    <col min="4354" max="4355" width="12.77734375" style="11" customWidth="1"/>
    <col min="4356" max="4356" width="13" style="11" customWidth="1"/>
    <col min="4357" max="4358" width="12.77734375" style="11" customWidth="1"/>
    <col min="4359" max="4361" width="0" style="11" hidden="1" customWidth="1"/>
    <col min="4362" max="4370" width="12.77734375" style="11" customWidth="1"/>
    <col min="4371" max="4371" width="0" style="11" hidden="1" customWidth="1"/>
    <col min="4372" max="4375" width="12.77734375" style="11" customWidth="1"/>
    <col min="4376" max="4376" width="1.77734375" style="11" customWidth="1"/>
    <col min="4377" max="4377" width="12.77734375" style="11" customWidth="1"/>
    <col min="4378" max="4378" width="1.77734375" style="11" customWidth="1"/>
    <col min="4379" max="4380" width="0" style="11" hidden="1" customWidth="1"/>
    <col min="4381" max="4381" width="12.77734375" style="11" customWidth="1"/>
    <col min="4382" max="4382" width="17.88671875" style="11" customWidth="1"/>
    <col min="4383" max="4383" width="11.77734375" style="11" customWidth="1"/>
    <col min="4384" max="4384" width="12" style="11" customWidth="1"/>
    <col min="4385" max="4608" width="27.5546875" style="11"/>
    <col min="4609" max="4609" width="19.44140625" style="11" customWidth="1"/>
    <col min="4610" max="4611" width="12.77734375" style="11" customWidth="1"/>
    <col min="4612" max="4612" width="13" style="11" customWidth="1"/>
    <col min="4613" max="4614" width="12.77734375" style="11" customWidth="1"/>
    <col min="4615" max="4617" width="0" style="11" hidden="1" customWidth="1"/>
    <col min="4618" max="4626" width="12.77734375" style="11" customWidth="1"/>
    <col min="4627" max="4627" width="0" style="11" hidden="1" customWidth="1"/>
    <col min="4628" max="4631" width="12.77734375" style="11" customWidth="1"/>
    <col min="4632" max="4632" width="1.77734375" style="11" customWidth="1"/>
    <col min="4633" max="4633" width="12.77734375" style="11" customWidth="1"/>
    <col min="4634" max="4634" width="1.77734375" style="11" customWidth="1"/>
    <col min="4635" max="4636" width="0" style="11" hidden="1" customWidth="1"/>
    <col min="4637" max="4637" width="12.77734375" style="11" customWidth="1"/>
    <col min="4638" max="4638" width="17.88671875" style="11" customWidth="1"/>
    <col min="4639" max="4639" width="11.77734375" style="11" customWidth="1"/>
    <col min="4640" max="4640" width="12" style="11" customWidth="1"/>
    <col min="4641" max="4864" width="27.5546875" style="11"/>
    <col min="4865" max="4865" width="19.44140625" style="11" customWidth="1"/>
    <col min="4866" max="4867" width="12.77734375" style="11" customWidth="1"/>
    <col min="4868" max="4868" width="13" style="11" customWidth="1"/>
    <col min="4869" max="4870" width="12.77734375" style="11" customWidth="1"/>
    <col min="4871" max="4873" width="0" style="11" hidden="1" customWidth="1"/>
    <col min="4874" max="4882" width="12.77734375" style="11" customWidth="1"/>
    <col min="4883" max="4883" width="0" style="11" hidden="1" customWidth="1"/>
    <col min="4884" max="4887" width="12.77734375" style="11" customWidth="1"/>
    <col min="4888" max="4888" width="1.77734375" style="11" customWidth="1"/>
    <col min="4889" max="4889" width="12.77734375" style="11" customWidth="1"/>
    <col min="4890" max="4890" width="1.77734375" style="11" customWidth="1"/>
    <col min="4891" max="4892" width="0" style="11" hidden="1" customWidth="1"/>
    <col min="4893" max="4893" width="12.77734375" style="11" customWidth="1"/>
    <col min="4894" max="4894" width="17.88671875" style="11" customWidth="1"/>
    <col min="4895" max="4895" width="11.77734375" style="11" customWidth="1"/>
    <col min="4896" max="4896" width="12" style="11" customWidth="1"/>
    <col min="4897" max="5120" width="27.5546875" style="11"/>
    <col min="5121" max="5121" width="19.44140625" style="11" customWidth="1"/>
    <col min="5122" max="5123" width="12.77734375" style="11" customWidth="1"/>
    <col min="5124" max="5124" width="13" style="11" customWidth="1"/>
    <col min="5125" max="5126" width="12.77734375" style="11" customWidth="1"/>
    <col min="5127" max="5129" width="0" style="11" hidden="1" customWidth="1"/>
    <col min="5130" max="5138" width="12.77734375" style="11" customWidth="1"/>
    <col min="5139" max="5139" width="0" style="11" hidden="1" customWidth="1"/>
    <col min="5140" max="5143" width="12.77734375" style="11" customWidth="1"/>
    <col min="5144" max="5144" width="1.77734375" style="11" customWidth="1"/>
    <col min="5145" max="5145" width="12.77734375" style="11" customWidth="1"/>
    <col min="5146" max="5146" width="1.77734375" style="11" customWidth="1"/>
    <col min="5147" max="5148" width="0" style="11" hidden="1" customWidth="1"/>
    <col min="5149" max="5149" width="12.77734375" style="11" customWidth="1"/>
    <col min="5150" max="5150" width="17.88671875" style="11" customWidth="1"/>
    <col min="5151" max="5151" width="11.77734375" style="11" customWidth="1"/>
    <col min="5152" max="5152" width="12" style="11" customWidth="1"/>
    <col min="5153" max="5376" width="27.5546875" style="11"/>
    <col min="5377" max="5377" width="19.44140625" style="11" customWidth="1"/>
    <col min="5378" max="5379" width="12.77734375" style="11" customWidth="1"/>
    <col min="5380" max="5380" width="13" style="11" customWidth="1"/>
    <col min="5381" max="5382" width="12.77734375" style="11" customWidth="1"/>
    <col min="5383" max="5385" width="0" style="11" hidden="1" customWidth="1"/>
    <col min="5386" max="5394" width="12.77734375" style="11" customWidth="1"/>
    <col min="5395" max="5395" width="0" style="11" hidden="1" customWidth="1"/>
    <col min="5396" max="5399" width="12.77734375" style="11" customWidth="1"/>
    <col min="5400" max="5400" width="1.77734375" style="11" customWidth="1"/>
    <col min="5401" max="5401" width="12.77734375" style="11" customWidth="1"/>
    <col min="5402" max="5402" width="1.77734375" style="11" customWidth="1"/>
    <col min="5403" max="5404" width="0" style="11" hidden="1" customWidth="1"/>
    <col min="5405" max="5405" width="12.77734375" style="11" customWidth="1"/>
    <col min="5406" max="5406" width="17.88671875" style="11" customWidth="1"/>
    <col min="5407" max="5407" width="11.77734375" style="11" customWidth="1"/>
    <col min="5408" max="5408" width="12" style="11" customWidth="1"/>
    <col min="5409" max="5632" width="27.5546875" style="11"/>
    <col min="5633" max="5633" width="19.44140625" style="11" customWidth="1"/>
    <col min="5634" max="5635" width="12.77734375" style="11" customWidth="1"/>
    <col min="5636" max="5636" width="13" style="11" customWidth="1"/>
    <col min="5637" max="5638" width="12.77734375" style="11" customWidth="1"/>
    <col min="5639" max="5641" width="0" style="11" hidden="1" customWidth="1"/>
    <col min="5642" max="5650" width="12.77734375" style="11" customWidth="1"/>
    <col min="5651" max="5651" width="0" style="11" hidden="1" customWidth="1"/>
    <col min="5652" max="5655" width="12.77734375" style="11" customWidth="1"/>
    <col min="5656" max="5656" width="1.77734375" style="11" customWidth="1"/>
    <col min="5657" max="5657" width="12.77734375" style="11" customWidth="1"/>
    <col min="5658" max="5658" width="1.77734375" style="11" customWidth="1"/>
    <col min="5659" max="5660" width="0" style="11" hidden="1" customWidth="1"/>
    <col min="5661" max="5661" width="12.77734375" style="11" customWidth="1"/>
    <col min="5662" max="5662" width="17.88671875" style="11" customWidth="1"/>
    <col min="5663" max="5663" width="11.77734375" style="11" customWidth="1"/>
    <col min="5664" max="5664" width="12" style="11" customWidth="1"/>
    <col min="5665" max="5888" width="27.5546875" style="11"/>
    <col min="5889" max="5889" width="19.44140625" style="11" customWidth="1"/>
    <col min="5890" max="5891" width="12.77734375" style="11" customWidth="1"/>
    <col min="5892" max="5892" width="13" style="11" customWidth="1"/>
    <col min="5893" max="5894" width="12.77734375" style="11" customWidth="1"/>
    <col min="5895" max="5897" width="0" style="11" hidden="1" customWidth="1"/>
    <col min="5898" max="5906" width="12.77734375" style="11" customWidth="1"/>
    <col min="5907" max="5907" width="0" style="11" hidden="1" customWidth="1"/>
    <col min="5908" max="5911" width="12.77734375" style="11" customWidth="1"/>
    <col min="5912" max="5912" width="1.77734375" style="11" customWidth="1"/>
    <col min="5913" max="5913" width="12.77734375" style="11" customWidth="1"/>
    <col min="5914" max="5914" width="1.77734375" style="11" customWidth="1"/>
    <col min="5915" max="5916" width="0" style="11" hidden="1" customWidth="1"/>
    <col min="5917" max="5917" width="12.77734375" style="11" customWidth="1"/>
    <col min="5918" max="5918" width="17.88671875" style="11" customWidth="1"/>
    <col min="5919" max="5919" width="11.77734375" style="11" customWidth="1"/>
    <col min="5920" max="5920" width="12" style="11" customWidth="1"/>
    <col min="5921" max="6144" width="27.5546875" style="11"/>
    <col min="6145" max="6145" width="19.44140625" style="11" customWidth="1"/>
    <col min="6146" max="6147" width="12.77734375" style="11" customWidth="1"/>
    <col min="6148" max="6148" width="13" style="11" customWidth="1"/>
    <col min="6149" max="6150" width="12.77734375" style="11" customWidth="1"/>
    <col min="6151" max="6153" width="0" style="11" hidden="1" customWidth="1"/>
    <col min="6154" max="6162" width="12.77734375" style="11" customWidth="1"/>
    <col min="6163" max="6163" width="0" style="11" hidden="1" customWidth="1"/>
    <col min="6164" max="6167" width="12.77734375" style="11" customWidth="1"/>
    <col min="6168" max="6168" width="1.77734375" style="11" customWidth="1"/>
    <col min="6169" max="6169" width="12.77734375" style="11" customWidth="1"/>
    <col min="6170" max="6170" width="1.77734375" style="11" customWidth="1"/>
    <col min="6171" max="6172" width="0" style="11" hidden="1" customWidth="1"/>
    <col min="6173" max="6173" width="12.77734375" style="11" customWidth="1"/>
    <col min="6174" max="6174" width="17.88671875" style="11" customWidth="1"/>
    <col min="6175" max="6175" width="11.77734375" style="11" customWidth="1"/>
    <col min="6176" max="6176" width="12" style="11" customWidth="1"/>
    <col min="6177" max="6400" width="27.5546875" style="11"/>
    <col min="6401" max="6401" width="19.44140625" style="11" customWidth="1"/>
    <col min="6402" max="6403" width="12.77734375" style="11" customWidth="1"/>
    <col min="6404" max="6404" width="13" style="11" customWidth="1"/>
    <col min="6405" max="6406" width="12.77734375" style="11" customWidth="1"/>
    <col min="6407" max="6409" width="0" style="11" hidden="1" customWidth="1"/>
    <col min="6410" max="6418" width="12.77734375" style="11" customWidth="1"/>
    <col min="6419" max="6419" width="0" style="11" hidden="1" customWidth="1"/>
    <col min="6420" max="6423" width="12.77734375" style="11" customWidth="1"/>
    <col min="6424" max="6424" width="1.77734375" style="11" customWidth="1"/>
    <col min="6425" max="6425" width="12.77734375" style="11" customWidth="1"/>
    <col min="6426" max="6426" width="1.77734375" style="11" customWidth="1"/>
    <col min="6427" max="6428" width="0" style="11" hidden="1" customWidth="1"/>
    <col min="6429" max="6429" width="12.77734375" style="11" customWidth="1"/>
    <col min="6430" max="6430" width="17.88671875" style="11" customWidth="1"/>
    <col min="6431" max="6431" width="11.77734375" style="11" customWidth="1"/>
    <col min="6432" max="6432" width="12" style="11" customWidth="1"/>
    <col min="6433" max="6656" width="27.5546875" style="11"/>
    <col min="6657" max="6657" width="19.44140625" style="11" customWidth="1"/>
    <col min="6658" max="6659" width="12.77734375" style="11" customWidth="1"/>
    <col min="6660" max="6660" width="13" style="11" customWidth="1"/>
    <col min="6661" max="6662" width="12.77734375" style="11" customWidth="1"/>
    <col min="6663" max="6665" width="0" style="11" hidden="1" customWidth="1"/>
    <col min="6666" max="6674" width="12.77734375" style="11" customWidth="1"/>
    <col min="6675" max="6675" width="0" style="11" hidden="1" customWidth="1"/>
    <col min="6676" max="6679" width="12.77734375" style="11" customWidth="1"/>
    <col min="6680" max="6680" width="1.77734375" style="11" customWidth="1"/>
    <col min="6681" max="6681" width="12.77734375" style="11" customWidth="1"/>
    <col min="6682" max="6682" width="1.77734375" style="11" customWidth="1"/>
    <col min="6683" max="6684" width="0" style="11" hidden="1" customWidth="1"/>
    <col min="6685" max="6685" width="12.77734375" style="11" customWidth="1"/>
    <col min="6686" max="6686" width="17.88671875" style="11" customWidth="1"/>
    <col min="6687" max="6687" width="11.77734375" style="11" customWidth="1"/>
    <col min="6688" max="6688" width="12" style="11" customWidth="1"/>
    <col min="6689" max="6912" width="27.5546875" style="11"/>
    <col min="6913" max="6913" width="19.44140625" style="11" customWidth="1"/>
    <col min="6914" max="6915" width="12.77734375" style="11" customWidth="1"/>
    <col min="6916" max="6916" width="13" style="11" customWidth="1"/>
    <col min="6917" max="6918" width="12.77734375" style="11" customWidth="1"/>
    <col min="6919" max="6921" width="0" style="11" hidden="1" customWidth="1"/>
    <col min="6922" max="6930" width="12.77734375" style="11" customWidth="1"/>
    <col min="6931" max="6931" width="0" style="11" hidden="1" customWidth="1"/>
    <col min="6932" max="6935" width="12.77734375" style="11" customWidth="1"/>
    <col min="6936" max="6936" width="1.77734375" style="11" customWidth="1"/>
    <col min="6937" max="6937" width="12.77734375" style="11" customWidth="1"/>
    <col min="6938" max="6938" width="1.77734375" style="11" customWidth="1"/>
    <col min="6939" max="6940" width="0" style="11" hidden="1" customWidth="1"/>
    <col min="6941" max="6941" width="12.77734375" style="11" customWidth="1"/>
    <col min="6942" max="6942" width="17.88671875" style="11" customWidth="1"/>
    <col min="6943" max="6943" width="11.77734375" style="11" customWidth="1"/>
    <col min="6944" max="6944" width="12" style="11" customWidth="1"/>
    <col min="6945" max="7168" width="27.5546875" style="11"/>
    <col min="7169" max="7169" width="19.44140625" style="11" customWidth="1"/>
    <col min="7170" max="7171" width="12.77734375" style="11" customWidth="1"/>
    <col min="7172" max="7172" width="13" style="11" customWidth="1"/>
    <col min="7173" max="7174" width="12.77734375" style="11" customWidth="1"/>
    <col min="7175" max="7177" width="0" style="11" hidden="1" customWidth="1"/>
    <col min="7178" max="7186" width="12.77734375" style="11" customWidth="1"/>
    <col min="7187" max="7187" width="0" style="11" hidden="1" customWidth="1"/>
    <col min="7188" max="7191" width="12.77734375" style="11" customWidth="1"/>
    <col min="7192" max="7192" width="1.77734375" style="11" customWidth="1"/>
    <col min="7193" max="7193" width="12.77734375" style="11" customWidth="1"/>
    <col min="7194" max="7194" width="1.77734375" style="11" customWidth="1"/>
    <col min="7195" max="7196" width="0" style="11" hidden="1" customWidth="1"/>
    <col min="7197" max="7197" width="12.77734375" style="11" customWidth="1"/>
    <col min="7198" max="7198" width="17.88671875" style="11" customWidth="1"/>
    <col min="7199" max="7199" width="11.77734375" style="11" customWidth="1"/>
    <col min="7200" max="7200" width="12" style="11" customWidth="1"/>
    <col min="7201" max="7424" width="27.5546875" style="11"/>
    <col min="7425" max="7425" width="19.44140625" style="11" customWidth="1"/>
    <col min="7426" max="7427" width="12.77734375" style="11" customWidth="1"/>
    <col min="7428" max="7428" width="13" style="11" customWidth="1"/>
    <col min="7429" max="7430" width="12.77734375" style="11" customWidth="1"/>
    <col min="7431" max="7433" width="0" style="11" hidden="1" customWidth="1"/>
    <col min="7434" max="7442" width="12.77734375" style="11" customWidth="1"/>
    <col min="7443" max="7443" width="0" style="11" hidden="1" customWidth="1"/>
    <col min="7444" max="7447" width="12.77734375" style="11" customWidth="1"/>
    <col min="7448" max="7448" width="1.77734375" style="11" customWidth="1"/>
    <col min="7449" max="7449" width="12.77734375" style="11" customWidth="1"/>
    <col min="7450" max="7450" width="1.77734375" style="11" customWidth="1"/>
    <col min="7451" max="7452" width="0" style="11" hidden="1" customWidth="1"/>
    <col min="7453" max="7453" width="12.77734375" style="11" customWidth="1"/>
    <col min="7454" max="7454" width="17.88671875" style="11" customWidth="1"/>
    <col min="7455" max="7455" width="11.77734375" style="11" customWidth="1"/>
    <col min="7456" max="7456" width="12" style="11" customWidth="1"/>
    <col min="7457" max="7680" width="27.5546875" style="11"/>
    <col min="7681" max="7681" width="19.44140625" style="11" customWidth="1"/>
    <col min="7682" max="7683" width="12.77734375" style="11" customWidth="1"/>
    <col min="7684" max="7684" width="13" style="11" customWidth="1"/>
    <col min="7685" max="7686" width="12.77734375" style="11" customWidth="1"/>
    <col min="7687" max="7689" width="0" style="11" hidden="1" customWidth="1"/>
    <col min="7690" max="7698" width="12.77734375" style="11" customWidth="1"/>
    <col min="7699" max="7699" width="0" style="11" hidden="1" customWidth="1"/>
    <col min="7700" max="7703" width="12.77734375" style="11" customWidth="1"/>
    <col min="7704" max="7704" width="1.77734375" style="11" customWidth="1"/>
    <col min="7705" max="7705" width="12.77734375" style="11" customWidth="1"/>
    <col min="7706" max="7706" width="1.77734375" style="11" customWidth="1"/>
    <col min="7707" max="7708" width="0" style="11" hidden="1" customWidth="1"/>
    <col min="7709" max="7709" width="12.77734375" style="11" customWidth="1"/>
    <col min="7710" max="7710" width="17.88671875" style="11" customWidth="1"/>
    <col min="7711" max="7711" width="11.77734375" style="11" customWidth="1"/>
    <col min="7712" max="7712" width="12" style="11" customWidth="1"/>
    <col min="7713" max="7936" width="27.5546875" style="11"/>
    <col min="7937" max="7937" width="19.44140625" style="11" customWidth="1"/>
    <col min="7938" max="7939" width="12.77734375" style="11" customWidth="1"/>
    <col min="7940" max="7940" width="13" style="11" customWidth="1"/>
    <col min="7941" max="7942" width="12.77734375" style="11" customWidth="1"/>
    <col min="7943" max="7945" width="0" style="11" hidden="1" customWidth="1"/>
    <col min="7946" max="7954" width="12.77734375" style="11" customWidth="1"/>
    <col min="7955" max="7955" width="0" style="11" hidden="1" customWidth="1"/>
    <col min="7956" max="7959" width="12.77734375" style="11" customWidth="1"/>
    <col min="7960" max="7960" width="1.77734375" style="11" customWidth="1"/>
    <col min="7961" max="7961" width="12.77734375" style="11" customWidth="1"/>
    <col min="7962" max="7962" width="1.77734375" style="11" customWidth="1"/>
    <col min="7963" max="7964" width="0" style="11" hidden="1" customWidth="1"/>
    <col min="7965" max="7965" width="12.77734375" style="11" customWidth="1"/>
    <col min="7966" max="7966" width="17.88671875" style="11" customWidth="1"/>
    <col min="7967" max="7967" width="11.77734375" style="11" customWidth="1"/>
    <col min="7968" max="7968" width="12" style="11" customWidth="1"/>
    <col min="7969" max="8192" width="27.5546875" style="11"/>
    <col min="8193" max="8193" width="19.44140625" style="11" customWidth="1"/>
    <col min="8194" max="8195" width="12.77734375" style="11" customWidth="1"/>
    <col min="8196" max="8196" width="13" style="11" customWidth="1"/>
    <col min="8197" max="8198" width="12.77734375" style="11" customWidth="1"/>
    <col min="8199" max="8201" width="0" style="11" hidden="1" customWidth="1"/>
    <col min="8202" max="8210" width="12.77734375" style="11" customWidth="1"/>
    <col min="8211" max="8211" width="0" style="11" hidden="1" customWidth="1"/>
    <col min="8212" max="8215" width="12.77734375" style="11" customWidth="1"/>
    <col min="8216" max="8216" width="1.77734375" style="11" customWidth="1"/>
    <col min="8217" max="8217" width="12.77734375" style="11" customWidth="1"/>
    <col min="8218" max="8218" width="1.77734375" style="11" customWidth="1"/>
    <col min="8219" max="8220" width="0" style="11" hidden="1" customWidth="1"/>
    <col min="8221" max="8221" width="12.77734375" style="11" customWidth="1"/>
    <col min="8222" max="8222" width="17.88671875" style="11" customWidth="1"/>
    <col min="8223" max="8223" width="11.77734375" style="11" customWidth="1"/>
    <col min="8224" max="8224" width="12" style="11" customWidth="1"/>
    <col min="8225" max="8448" width="27.5546875" style="11"/>
    <col min="8449" max="8449" width="19.44140625" style="11" customWidth="1"/>
    <col min="8450" max="8451" width="12.77734375" style="11" customWidth="1"/>
    <col min="8452" max="8452" width="13" style="11" customWidth="1"/>
    <col min="8453" max="8454" width="12.77734375" style="11" customWidth="1"/>
    <col min="8455" max="8457" width="0" style="11" hidden="1" customWidth="1"/>
    <col min="8458" max="8466" width="12.77734375" style="11" customWidth="1"/>
    <col min="8467" max="8467" width="0" style="11" hidden="1" customWidth="1"/>
    <col min="8468" max="8471" width="12.77734375" style="11" customWidth="1"/>
    <col min="8472" max="8472" width="1.77734375" style="11" customWidth="1"/>
    <col min="8473" max="8473" width="12.77734375" style="11" customWidth="1"/>
    <col min="8474" max="8474" width="1.77734375" style="11" customWidth="1"/>
    <col min="8475" max="8476" width="0" style="11" hidden="1" customWidth="1"/>
    <col min="8477" max="8477" width="12.77734375" style="11" customWidth="1"/>
    <col min="8478" max="8478" width="17.88671875" style="11" customWidth="1"/>
    <col min="8479" max="8479" width="11.77734375" style="11" customWidth="1"/>
    <col min="8480" max="8480" width="12" style="11" customWidth="1"/>
    <col min="8481" max="8704" width="27.5546875" style="11"/>
    <col min="8705" max="8705" width="19.44140625" style="11" customWidth="1"/>
    <col min="8706" max="8707" width="12.77734375" style="11" customWidth="1"/>
    <col min="8708" max="8708" width="13" style="11" customWidth="1"/>
    <col min="8709" max="8710" width="12.77734375" style="11" customWidth="1"/>
    <col min="8711" max="8713" width="0" style="11" hidden="1" customWidth="1"/>
    <col min="8714" max="8722" width="12.77734375" style="11" customWidth="1"/>
    <col min="8723" max="8723" width="0" style="11" hidden="1" customWidth="1"/>
    <col min="8724" max="8727" width="12.77734375" style="11" customWidth="1"/>
    <col min="8728" max="8728" width="1.77734375" style="11" customWidth="1"/>
    <col min="8729" max="8729" width="12.77734375" style="11" customWidth="1"/>
    <col min="8730" max="8730" width="1.77734375" style="11" customWidth="1"/>
    <col min="8731" max="8732" width="0" style="11" hidden="1" customWidth="1"/>
    <col min="8733" max="8733" width="12.77734375" style="11" customWidth="1"/>
    <col min="8734" max="8734" width="17.88671875" style="11" customWidth="1"/>
    <col min="8735" max="8735" width="11.77734375" style="11" customWidth="1"/>
    <col min="8736" max="8736" width="12" style="11" customWidth="1"/>
    <col min="8737" max="8960" width="27.5546875" style="11"/>
    <col min="8961" max="8961" width="19.44140625" style="11" customWidth="1"/>
    <col min="8962" max="8963" width="12.77734375" style="11" customWidth="1"/>
    <col min="8964" max="8964" width="13" style="11" customWidth="1"/>
    <col min="8965" max="8966" width="12.77734375" style="11" customWidth="1"/>
    <col min="8967" max="8969" width="0" style="11" hidden="1" customWidth="1"/>
    <col min="8970" max="8978" width="12.77734375" style="11" customWidth="1"/>
    <col min="8979" max="8979" width="0" style="11" hidden="1" customWidth="1"/>
    <col min="8980" max="8983" width="12.77734375" style="11" customWidth="1"/>
    <col min="8984" max="8984" width="1.77734375" style="11" customWidth="1"/>
    <col min="8985" max="8985" width="12.77734375" style="11" customWidth="1"/>
    <col min="8986" max="8986" width="1.77734375" style="11" customWidth="1"/>
    <col min="8987" max="8988" width="0" style="11" hidden="1" customWidth="1"/>
    <col min="8989" max="8989" width="12.77734375" style="11" customWidth="1"/>
    <col min="8990" max="8990" width="17.88671875" style="11" customWidth="1"/>
    <col min="8991" max="8991" width="11.77734375" style="11" customWidth="1"/>
    <col min="8992" max="8992" width="12" style="11" customWidth="1"/>
    <col min="8993" max="9216" width="27.5546875" style="11"/>
    <col min="9217" max="9217" width="19.44140625" style="11" customWidth="1"/>
    <col min="9218" max="9219" width="12.77734375" style="11" customWidth="1"/>
    <col min="9220" max="9220" width="13" style="11" customWidth="1"/>
    <col min="9221" max="9222" width="12.77734375" style="11" customWidth="1"/>
    <col min="9223" max="9225" width="0" style="11" hidden="1" customWidth="1"/>
    <col min="9226" max="9234" width="12.77734375" style="11" customWidth="1"/>
    <col min="9235" max="9235" width="0" style="11" hidden="1" customWidth="1"/>
    <col min="9236" max="9239" width="12.77734375" style="11" customWidth="1"/>
    <col min="9240" max="9240" width="1.77734375" style="11" customWidth="1"/>
    <col min="9241" max="9241" width="12.77734375" style="11" customWidth="1"/>
    <col min="9242" max="9242" width="1.77734375" style="11" customWidth="1"/>
    <col min="9243" max="9244" width="0" style="11" hidden="1" customWidth="1"/>
    <col min="9245" max="9245" width="12.77734375" style="11" customWidth="1"/>
    <col min="9246" max="9246" width="17.88671875" style="11" customWidth="1"/>
    <col min="9247" max="9247" width="11.77734375" style="11" customWidth="1"/>
    <col min="9248" max="9248" width="12" style="11" customWidth="1"/>
    <col min="9249" max="9472" width="27.5546875" style="11"/>
    <col min="9473" max="9473" width="19.44140625" style="11" customWidth="1"/>
    <col min="9474" max="9475" width="12.77734375" style="11" customWidth="1"/>
    <col min="9476" max="9476" width="13" style="11" customWidth="1"/>
    <col min="9477" max="9478" width="12.77734375" style="11" customWidth="1"/>
    <col min="9479" max="9481" width="0" style="11" hidden="1" customWidth="1"/>
    <col min="9482" max="9490" width="12.77734375" style="11" customWidth="1"/>
    <col min="9491" max="9491" width="0" style="11" hidden="1" customWidth="1"/>
    <col min="9492" max="9495" width="12.77734375" style="11" customWidth="1"/>
    <col min="9496" max="9496" width="1.77734375" style="11" customWidth="1"/>
    <col min="9497" max="9497" width="12.77734375" style="11" customWidth="1"/>
    <col min="9498" max="9498" width="1.77734375" style="11" customWidth="1"/>
    <col min="9499" max="9500" width="0" style="11" hidden="1" customWidth="1"/>
    <col min="9501" max="9501" width="12.77734375" style="11" customWidth="1"/>
    <col min="9502" max="9502" width="17.88671875" style="11" customWidth="1"/>
    <col min="9503" max="9503" width="11.77734375" style="11" customWidth="1"/>
    <col min="9504" max="9504" width="12" style="11" customWidth="1"/>
    <col min="9505" max="9728" width="27.5546875" style="11"/>
    <col min="9729" max="9729" width="19.44140625" style="11" customWidth="1"/>
    <col min="9730" max="9731" width="12.77734375" style="11" customWidth="1"/>
    <col min="9732" max="9732" width="13" style="11" customWidth="1"/>
    <col min="9733" max="9734" width="12.77734375" style="11" customWidth="1"/>
    <col min="9735" max="9737" width="0" style="11" hidden="1" customWidth="1"/>
    <col min="9738" max="9746" width="12.77734375" style="11" customWidth="1"/>
    <col min="9747" max="9747" width="0" style="11" hidden="1" customWidth="1"/>
    <col min="9748" max="9751" width="12.77734375" style="11" customWidth="1"/>
    <col min="9752" max="9752" width="1.77734375" style="11" customWidth="1"/>
    <col min="9753" max="9753" width="12.77734375" style="11" customWidth="1"/>
    <col min="9754" max="9754" width="1.77734375" style="11" customWidth="1"/>
    <col min="9755" max="9756" width="0" style="11" hidden="1" customWidth="1"/>
    <col min="9757" max="9757" width="12.77734375" style="11" customWidth="1"/>
    <col min="9758" max="9758" width="17.88671875" style="11" customWidth="1"/>
    <col min="9759" max="9759" width="11.77734375" style="11" customWidth="1"/>
    <col min="9760" max="9760" width="12" style="11" customWidth="1"/>
    <col min="9761" max="9984" width="27.5546875" style="11"/>
    <col min="9985" max="9985" width="19.44140625" style="11" customWidth="1"/>
    <col min="9986" max="9987" width="12.77734375" style="11" customWidth="1"/>
    <col min="9988" max="9988" width="13" style="11" customWidth="1"/>
    <col min="9989" max="9990" width="12.77734375" style="11" customWidth="1"/>
    <col min="9991" max="9993" width="0" style="11" hidden="1" customWidth="1"/>
    <col min="9994" max="10002" width="12.77734375" style="11" customWidth="1"/>
    <col min="10003" max="10003" width="0" style="11" hidden="1" customWidth="1"/>
    <col min="10004" max="10007" width="12.77734375" style="11" customWidth="1"/>
    <col min="10008" max="10008" width="1.77734375" style="11" customWidth="1"/>
    <col min="10009" max="10009" width="12.77734375" style="11" customWidth="1"/>
    <col min="10010" max="10010" width="1.77734375" style="11" customWidth="1"/>
    <col min="10011" max="10012" width="0" style="11" hidden="1" customWidth="1"/>
    <col min="10013" max="10013" width="12.77734375" style="11" customWidth="1"/>
    <col min="10014" max="10014" width="17.88671875" style="11" customWidth="1"/>
    <col min="10015" max="10015" width="11.77734375" style="11" customWidth="1"/>
    <col min="10016" max="10016" width="12" style="11" customWidth="1"/>
    <col min="10017" max="10240" width="27.5546875" style="11"/>
    <col min="10241" max="10241" width="19.44140625" style="11" customWidth="1"/>
    <col min="10242" max="10243" width="12.77734375" style="11" customWidth="1"/>
    <col min="10244" max="10244" width="13" style="11" customWidth="1"/>
    <col min="10245" max="10246" width="12.77734375" style="11" customWidth="1"/>
    <col min="10247" max="10249" width="0" style="11" hidden="1" customWidth="1"/>
    <col min="10250" max="10258" width="12.77734375" style="11" customWidth="1"/>
    <col min="10259" max="10259" width="0" style="11" hidden="1" customWidth="1"/>
    <col min="10260" max="10263" width="12.77734375" style="11" customWidth="1"/>
    <col min="10264" max="10264" width="1.77734375" style="11" customWidth="1"/>
    <col min="10265" max="10265" width="12.77734375" style="11" customWidth="1"/>
    <col min="10266" max="10266" width="1.77734375" style="11" customWidth="1"/>
    <col min="10267" max="10268" width="0" style="11" hidden="1" customWidth="1"/>
    <col min="10269" max="10269" width="12.77734375" style="11" customWidth="1"/>
    <col min="10270" max="10270" width="17.88671875" style="11" customWidth="1"/>
    <col min="10271" max="10271" width="11.77734375" style="11" customWidth="1"/>
    <col min="10272" max="10272" width="12" style="11" customWidth="1"/>
    <col min="10273" max="10496" width="27.5546875" style="11"/>
    <col min="10497" max="10497" width="19.44140625" style="11" customWidth="1"/>
    <col min="10498" max="10499" width="12.77734375" style="11" customWidth="1"/>
    <col min="10500" max="10500" width="13" style="11" customWidth="1"/>
    <col min="10501" max="10502" width="12.77734375" style="11" customWidth="1"/>
    <col min="10503" max="10505" width="0" style="11" hidden="1" customWidth="1"/>
    <col min="10506" max="10514" width="12.77734375" style="11" customWidth="1"/>
    <col min="10515" max="10515" width="0" style="11" hidden="1" customWidth="1"/>
    <col min="10516" max="10519" width="12.77734375" style="11" customWidth="1"/>
    <col min="10520" max="10520" width="1.77734375" style="11" customWidth="1"/>
    <col min="10521" max="10521" width="12.77734375" style="11" customWidth="1"/>
    <col min="10522" max="10522" width="1.77734375" style="11" customWidth="1"/>
    <col min="10523" max="10524" width="0" style="11" hidden="1" customWidth="1"/>
    <col min="10525" max="10525" width="12.77734375" style="11" customWidth="1"/>
    <col min="10526" max="10526" width="17.88671875" style="11" customWidth="1"/>
    <col min="10527" max="10527" width="11.77734375" style="11" customWidth="1"/>
    <col min="10528" max="10528" width="12" style="11" customWidth="1"/>
    <col min="10529" max="10752" width="27.5546875" style="11"/>
    <col min="10753" max="10753" width="19.44140625" style="11" customWidth="1"/>
    <col min="10754" max="10755" width="12.77734375" style="11" customWidth="1"/>
    <col min="10756" max="10756" width="13" style="11" customWidth="1"/>
    <col min="10757" max="10758" width="12.77734375" style="11" customWidth="1"/>
    <col min="10759" max="10761" width="0" style="11" hidden="1" customWidth="1"/>
    <col min="10762" max="10770" width="12.77734375" style="11" customWidth="1"/>
    <col min="10771" max="10771" width="0" style="11" hidden="1" customWidth="1"/>
    <col min="10772" max="10775" width="12.77734375" style="11" customWidth="1"/>
    <col min="10776" max="10776" width="1.77734375" style="11" customWidth="1"/>
    <col min="10777" max="10777" width="12.77734375" style="11" customWidth="1"/>
    <col min="10778" max="10778" width="1.77734375" style="11" customWidth="1"/>
    <col min="10779" max="10780" width="0" style="11" hidden="1" customWidth="1"/>
    <col min="10781" max="10781" width="12.77734375" style="11" customWidth="1"/>
    <col min="10782" max="10782" width="17.88671875" style="11" customWidth="1"/>
    <col min="10783" max="10783" width="11.77734375" style="11" customWidth="1"/>
    <col min="10784" max="10784" width="12" style="11" customWidth="1"/>
    <col min="10785" max="11008" width="27.5546875" style="11"/>
    <col min="11009" max="11009" width="19.44140625" style="11" customWidth="1"/>
    <col min="11010" max="11011" width="12.77734375" style="11" customWidth="1"/>
    <col min="11012" max="11012" width="13" style="11" customWidth="1"/>
    <col min="11013" max="11014" width="12.77734375" style="11" customWidth="1"/>
    <col min="11015" max="11017" width="0" style="11" hidden="1" customWidth="1"/>
    <col min="11018" max="11026" width="12.77734375" style="11" customWidth="1"/>
    <col min="11027" max="11027" width="0" style="11" hidden="1" customWidth="1"/>
    <col min="11028" max="11031" width="12.77734375" style="11" customWidth="1"/>
    <col min="11032" max="11032" width="1.77734375" style="11" customWidth="1"/>
    <col min="11033" max="11033" width="12.77734375" style="11" customWidth="1"/>
    <col min="11034" max="11034" width="1.77734375" style="11" customWidth="1"/>
    <col min="11035" max="11036" width="0" style="11" hidden="1" customWidth="1"/>
    <col min="11037" max="11037" width="12.77734375" style="11" customWidth="1"/>
    <col min="11038" max="11038" width="17.88671875" style="11" customWidth="1"/>
    <col min="11039" max="11039" width="11.77734375" style="11" customWidth="1"/>
    <col min="11040" max="11040" width="12" style="11" customWidth="1"/>
    <col min="11041" max="11264" width="27.5546875" style="11"/>
    <col min="11265" max="11265" width="19.44140625" style="11" customWidth="1"/>
    <col min="11266" max="11267" width="12.77734375" style="11" customWidth="1"/>
    <col min="11268" max="11268" width="13" style="11" customWidth="1"/>
    <col min="11269" max="11270" width="12.77734375" style="11" customWidth="1"/>
    <col min="11271" max="11273" width="0" style="11" hidden="1" customWidth="1"/>
    <col min="11274" max="11282" width="12.77734375" style="11" customWidth="1"/>
    <col min="11283" max="11283" width="0" style="11" hidden="1" customWidth="1"/>
    <col min="11284" max="11287" width="12.77734375" style="11" customWidth="1"/>
    <col min="11288" max="11288" width="1.77734375" style="11" customWidth="1"/>
    <col min="11289" max="11289" width="12.77734375" style="11" customWidth="1"/>
    <col min="11290" max="11290" width="1.77734375" style="11" customWidth="1"/>
    <col min="11291" max="11292" width="0" style="11" hidden="1" customWidth="1"/>
    <col min="11293" max="11293" width="12.77734375" style="11" customWidth="1"/>
    <col min="11294" max="11294" width="17.88671875" style="11" customWidth="1"/>
    <col min="11295" max="11295" width="11.77734375" style="11" customWidth="1"/>
    <col min="11296" max="11296" width="12" style="11" customWidth="1"/>
    <col min="11297" max="11520" width="27.5546875" style="11"/>
    <col min="11521" max="11521" width="19.44140625" style="11" customWidth="1"/>
    <col min="11522" max="11523" width="12.77734375" style="11" customWidth="1"/>
    <col min="11524" max="11524" width="13" style="11" customWidth="1"/>
    <col min="11525" max="11526" width="12.77734375" style="11" customWidth="1"/>
    <col min="11527" max="11529" width="0" style="11" hidden="1" customWidth="1"/>
    <col min="11530" max="11538" width="12.77734375" style="11" customWidth="1"/>
    <col min="11539" max="11539" width="0" style="11" hidden="1" customWidth="1"/>
    <col min="11540" max="11543" width="12.77734375" style="11" customWidth="1"/>
    <col min="11544" max="11544" width="1.77734375" style="11" customWidth="1"/>
    <col min="11545" max="11545" width="12.77734375" style="11" customWidth="1"/>
    <col min="11546" max="11546" width="1.77734375" style="11" customWidth="1"/>
    <col min="11547" max="11548" width="0" style="11" hidden="1" customWidth="1"/>
    <col min="11549" max="11549" width="12.77734375" style="11" customWidth="1"/>
    <col min="11550" max="11550" width="17.88671875" style="11" customWidth="1"/>
    <col min="11551" max="11551" width="11.77734375" style="11" customWidth="1"/>
    <col min="11552" max="11552" width="12" style="11" customWidth="1"/>
    <col min="11553" max="11776" width="27.5546875" style="11"/>
    <col min="11777" max="11777" width="19.44140625" style="11" customWidth="1"/>
    <col min="11778" max="11779" width="12.77734375" style="11" customWidth="1"/>
    <col min="11780" max="11780" width="13" style="11" customWidth="1"/>
    <col min="11781" max="11782" width="12.77734375" style="11" customWidth="1"/>
    <col min="11783" max="11785" width="0" style="11" hidden="1" customWidth="1"/>
    <col min="11786" max="11794" width="12.77734375" style="11" customWidth="1"/>
    <col min="11795" max="11795" width="0" style="11" hidden="1" customWidth="1"/>
    <col min="11796" max="11799" width="12.77734375" style="11" customWidth="1"/>
    <col min="11800" max="11800" width="1.77734375" style="11" customWidth="1"/>
    <col min="11801" max="11801" width="12.77734375" style="11" customWidth="1"/>
    <col min="11802" max="11802" width="1.77734375" style="11" customWidth="1"/>
    <col min="11803" max="11804" width="0" style="11" hidden="1" customWidth="1"/>
    <col min="11805" max="11805" width="12.77734375" style="11" customWidth="1"/>
    <col min="11806" max="11806" width="17.88671875" style="11" customWidth="1"/>
    <col min="11807" max="11807" width="11.77734375" style="11" customWidth="1"/>
    <col min="11808" max="11808" width="12" style="11" customWidth="1"/>
    <col min="11809" max="12032" width="27.5546875" style="11"/>
    <col min="12033" max="12033" width="19.44140625" style="11" customWidth="1"/>
    <col min="12034" max="12035" width="12.77734375" style="11" customWidth="1"/>
    <col min="12036" max="12036" width="13" style="11" customWidth="1"/>
    <col min="12037" max="12038" width="12.77734375" style="11" customWidth="1"/>
    <col min="12039" max="12041" width="0" style="11" hidden="1" customWidth="1"/>
    <col min="12042" max="12050" width="12.77734375" style="11" customWidth="1"/>
    <col min="12051" max="12051" width="0" style="11" hidden="1" customWidth="1"/>
    <col min="12052" max="12055" width="12.77734375" style="11" customWidth="1"/>
    <col min="12056" max="12056" width="1.77734375" style="11" customWidth="1"/>
    <col min="12057" max="12057" width="12.77734375" style="11" customWidth="1"/>
    <col min="12058" max="12058" width="1.77734375" style="11" customWidth="1"/>
    <col min="12059" max="12060" width="0" style="11" hidden="1" customWidth="1"/>
    <col min="12061" max="12061" width="12.77734375" style="11" customWidth="1"/>
    <col min="12062" max="12062" width="17.88671875" style="11" customWidth="1"/>
    <col min="12063" max="12063" width="11.77734375" style="11" customWidth="1"/>
    <col min="12064" max="12064" width="12" style="11" customWidth="1"/>
    <col min="12065" max="12288" width="27.5546875" style="11"/>
    <col min="12289" max="12289" width="19.44140625" style="11" customWidth="1"/>
    <col min="12290" max="12291" width="12.77734375" style="11" customWidth="1"/>
    <col min="12292" max="12292" width="13" style="11" customWidth="1"/>
    <col min="12293" max="12294" width="12.77734375" style="11" customWidth="1"/>
    <col min="12295" max="12297" width="0" style="11" hidden="1" customWidth="1"/>
    <col min="12298" max="12306" width="12.77734375" style="11" customWidth="1"/>
    <col min="12307" max="12307" width="0" style="11" hidden="1" customWidth="1"/>
    <col min="12308" max="12311" width="12.77734375" style="11" customWidth="1"/>
    <col min="12312" max="12312" width="1.77734375" style="11" customWidth="1"/>
    <col min="12313" max="12313" width="12.77734375" style="11" customWidth="1"/>
    <col min="12314" max="12314" width="1.77734375" style="11" customWidth="1"/>
    <col min="12315" max="12316" width="0" style="11" hidden="1" customWidth="1"/>
    <col min="12317" max="12317" width="12.77734375" style="11" customWidth="1"/>
    <col min="12318" max="12318" width="17.88671875" style="11" customWidth="1"/>
    <col min="12319" max="12319" width="11.77734375" style="11" customWidth="1"/>
    <col min="12320" max="12320" width="12" style="11" customWidth="1"/>
    <col min="12321" max="12544" width="27.5546875" style="11"/>
    <col min="12545" max="12545" width="19.44140625" style="11" customWidth="1"/>
    <col min="12546" max="12547" width="12.77734375" style="11" customWidth="1"/>
    <col min="12548" max="12548" width="13" style="11" customWidth="1"/>
    <col min="12549" max="12550" width="12.77734375" style="11" customWidth="1"/>
    <col min="12551" max="12553" width="0" style="11" hidden="1" customWidth="1"/>
    <col min="12554" max="12562" width="12.77734375" style="11" customWidth="1"/>
    <col min="12563" max="12563" width="0" style="11" hidden="1" customWidth="1"/>
    <col min="12564" max="12567" width="12.77734375" style="11" customWidth="1"/>
    <col min="12568" max="12568" width="1.77734375" style="11" customWidth="1"/>
    <col min="12569" max="12569" width="12.77734375" style="11" customWidth="1"/>
    <col min="12570" max="12570" width="1.77734375" style="11" customWidth="1"/>
    <col min="12571" max="12572" width="0" style="11" hidden="1" customWidth="1"/>
    <col min="12573" max="12573" width="12.77734375" style="11" customWidth="1"/>
    <col min="12574" max="12574" width="17.88671875" style="11" customWidth="1"/>
    <col min="12575" max="12575" width="11.77734375" style="11" customWidth="1"/>
    <col min="12576" max="12576" width="12" style="11" customWidth="1"/>
    <col min="12577" max="12800" width="27.5546875" style="11"/>
    <col min="12801" max="12801" width="19.44140625" style="11" customWidth="1"/>
    <col min="12802" max="12803" width="12.77734375" style="11" customWidth="1"/>
    <col min="12804" max="12804" width="13" style="11" customWidth="1"/>
    <col min="12805" max="12806" width="12.77734375" style="11" customWidth="1"/>
    <col min="12807" max="12809" width="0" style="11" hidden="1" customWidth="1"/>
    <col min="12810" max="12818" width="12.77734375" style="11" customWidth="1"/>
    <col min="12819" max="12819" width="0" style="11" hidden="1" customWidth="1"/>
    <col min="12820" max="12823" width="12.77734375" style="11" customWidth="1"/>
    <col min="12824" max="12824" width="1.77734375" style="11" customWidth="1"/>
    <col min="12825" max="12825" width="12.77734375" style="11" customWidth="1"/>
    <col min="12826" max="12826" width="1.77734375" style="11" customWidth="1"/>
    <col min="12827" max="12828" width="0" style="11" hidden="1" customWidth="1"/>
    <col min="12829" max="12829" width="12.77734375" style="11" customWidth="1"/>
    <col min="12830" max="12830" width="17.88671875" style="11" customWidth="1"/>
    <col min="12831" max="12831" width="11.77734375" style="11" customWidth="1"/>
    <col min="12832" max="12832" width="12" style="11" customWidth="1"/>
    <col min="12833" max="13056" width="27.5546875" style="11"/>
    <col min="13057" max="13057" width="19.44140625" style="11" customWidth="1"/>
    <col min="13058" max="13059" width="12.77734375" style="11" customWidth="1"/>
    <col min="13060" max="13060" width="13" style="11" customWidth="1"/>
    <col min="13061" max="13062" width="12.77734375" style="11" customWidth="1"/>
    <col min="13063" max="13065" width="0" style="11" hidden="1" customWidth="1"/>
    <col min="13066" max="13074" width="12.77734375" style="11" customWidth="1"/>
    <col min="13075" max="13075" width="0" style="11" hidden="1" customWidth="1"/>
    <col min="13076" max="13079" width="12.77734375" style="11" customWidth="1"/>
    <col min="13080" max="13080" width="1.77734375" style="11" customWidth="1"/>
    <col min="13081" max="13081" width="12.77734375" style="11" customWidth="1"/>
    <col min="13082" max="13082" width="1.77734375" style="11" customWidth="1"/>
    <col min="13083" max="13084" width="0" style="11" hidden="1" customWidth="1"/>
    <col min="13085" max="13085" width="12.77734375" style="11" customWidth="1"/>
    <col min="13086" max="13086" width="17.88671875" style="11" customWidth="1"/>
    <col min="13087" max="13087" width="11.77734375" style="11" customWidth="1"/>
    <col min="13088" max="13088" width="12" style="11" customWidth="1"/>
    <col min="13089" max="13312" width="27.5546875" style="11"/>
    <col min="13313" max="13313" width="19.44140625" style="11" customWidth="1"/>
    <col min="13314" max="13315" width="12.77734375" style="11" customWidth="1"/>
    <col min="13316" max="13316" width="13" style="11" customWidth="1"/>
    <col min="13317" max="13318" width="12.77734375" style="11" customWidth="1"/>
    <col min="13319" max="13321" width="0" style="11" hidden="1" customWidth="1"/>
    <col min="13322" max="13330" width="12.77734375" style="11" customWidth="1"/>
    <col min="13331" max="13331" width="0" style="11" hidden="1" customWidth="1"/>
    <col min="13332" max="13335" width="12.77734375" style="11" customWidth="1"/>
    <col min="13336" max="13336" width="1.77734375" style="11" customWidth="1"/>
    <col min="13337" max="13337" width="12.77734375" style="11" customWidth="1"/>
    <col min="13338" max="13338" width="1.77734375" style="11" customWidth="1"/>
    <col min="13339" max="13340" width="0" style="11" hidden="1" customWidth="1"/>
    <col min="13341" max="13341" width="12.77734375" style="11" customWidth="1"/>
    <col min="13342" max="13342" width="17.88671875" style="11" customWidth="1"/>
    <col min="13343" max="13343" width="11.77734375" style="11" customWidth="1"/>
    <col min="13344" max="13344" width="12" style="11" customWidth="1"/>
    <col min="13345" max="13568" width="27.5546875" style="11"/>
    <col min="13569" max="13569" width="19.44140625" style="11" customWidth="1"/>
    <col min="13570" max="13571" width="12.77734375" style="11" customWidth="1"/>
    <col min="13572" max="13572" width="13" style="11" customWidth="1"/>
    <col min="13573" max="13574" width="12.77734375" style="11" customWidth="1"/>
    <col min="13575" max="13577" width="0" style="11" hidden="1" customWidth="1"/>
    <col min="13578" max="13586" width="12.77734375" style="11" customWidth="1"/>
    <col min="13587" max="13587" width="0" style="11" hidden="1" customWidth="1"/>
    <col min="13588" max="13591" width="12.77734375" style="11" customWidth="1"/>
    <col min="13592" max="13592" width="1.77734375" style="11" customWidth="1"/>
    <col min="13593" max="13593" width="12.77734375" style="11" customWidth="1"/>
    <col min="13594" max="13594" width="1.77734375" style="11" customWidth="1"/>
    <col min="13595" max="13596" width="0" style="11" hidden="1" customWidth="1"/>
    <col min="13597" max="13597" width="12.77734375" style="11" customWidth="1"/>
    <col min="13598" max="13598" width="17.88671875" style="11" customWidth="1"/>
    <col min="13599" max="13599" width="11.77734375" style="11" customWidth="1"/>
    <col min="13600" max="13600" width="12" style="11" customWidth="1"/>
    <col min="13601" max="13824" width="27.5546875" style="11"/>
    <col min="13825" max="13825" width="19.44140625" style="11" customWidth="1"/>
    <col min="13826" max="13827" width="12.77734375" style="11" customWidth="1"/>
    <col min="13828" max="13828" width="13" style="11" customWidth="1"/>
    <col min="13829" max="13830" width="12.77734375" style="11" customWidth="1"/>
    <col min="13831" max="13833" width="0" style="11" hidden="1" customWidth="1"/>
    <col min="13834" max="13842" width="12.77734375" style="11" customWidth="1"/>
    <col min="13843" max="13843" width="0" style="11" hidden="1" customWidth="1"/>
    <col min="13844" max="13847" width="12.77734375" style="11" customWidth="1"/>
    <col min="13848" max="13848" width="1.77734375" style="11" customWidth="1"/>
    <col min="13849" max="13849" width="12.77734375" style="11" customWidth="1"/>
    <col min="13850" max="13850" width="1.77734375" style="11" customWidth="1"/>
    <col min="13851" max="13852" width="0" style="11" hidden="1" customWidth="1"/>
    <col min="13853" max="13853" width="12.77734375" style="11" customWidth="1"/>
    <col min="13854" max="13854" width="17.88671875" style="11" customWidth="1"/>
    <col min="13855" max="13855" width="11.77734375" style="11" customWidth="1"/>
    <col min="13856" max="13856" width="12" style="11" customWidth="1"/>
    <col min="13857" max="14080" width="27.5546875" style="11"/>
    <col min="14081" max="14081" width="19.44140625" style="11" customWidth="1"/>
    <col min="14082" max="14083" width="12.77734375" style="11" customWidth="1"/>
    <col min="14084" max="14084" width="13" style="11" customWidth="1"/>
    <col min="14085" max="14086" width="12.77734375" style="11" customWidth="1"/>
    <col min="14087" max="14089" width="0" style="11" hidden="1" customWidth="1"/>
    <col min="14090" max="14098" width="12.77734375" style="11" customWidth="1"/>
    <col min="14099" max="14099" width="0" style="11" hidden="1" customWidth="1"/>
    <col min="14100" max="14103" width="12.77734375" style="11" customWidth="1"/>
    <col min="14104" max="14104" width="1.77734375" style="11" customWidth="1"/>
    <col min="14105" max="14105" width="12.77734375" style="11" customWidth="1"/>
    <col min="14106" max="14106" width="1.77734375" style="11" customWidth="1"/>
    <col min="14107" max="14108" width="0" style="11" hidden="1" customWidth="1"/>
    <col min="14109" max="14109" width="12.77734375" style="11" customWidth="1"/>
    <col min="14110" max="14110" width="17.88671875" style="11" customWidth="1"/>
    <col min="14111" max="14111" width="11.77734375" style="11" customWidth="1"/>
    <col min="14112" max="14112" width="12" style="11" customWidth="1"/>
    <col min="14113" max="14336" width="27.5546875" style="11"/>
    <col min="14337" max="14337" width="19.44140625" style="11" customWidth="1"/>
    <col min="14338" max="14339" width="12.77734375" style="11" customWidth="1"/>
    <col min="14340" max="14340" width="13" style="11" customWidth="1"/>
    <col min="14341" max="14342" width="12.77734375" style="11" customWidth="1"/>
    <col min="14343" max="14345" width="0" style="11" hidden="1" customWidth="1"/>
    <col min="14346" max="14354" width="12.77734375" style="11" customWidth="1"/>
    <col min="14355" max="14355" width="0" style="11" hidden="1" customWidth="1"/>
    <col min="14356" max="14359" width="12.77734375" style="11" customWidth="1"/>
    <col min="14360" max="14360" width="1.77734375" style="11" customWidth="1"/>
    <col min="14361" max="14361" width="12.77734375" style="11" customWidth="1"/>
    <col min="14362" max="14362" width="1.77734375" style="11" customWidth="1"/>
    <col min="14363" max="14364" width="0" style="11" hidden="1" customWidth="1"/>
    <col min="14365" max="14365" width="12.77734375" style="11" customWidth="1"/>
    <col min="14366" max="14366" width="17.88671875" style="11" customWidth="1"/>
    <col min="14367" max="14367" width="11.77734375" style="11" customWidth="1"/>
    <col min="14368" max="14368" width="12" style="11" customWidth="1"/>
    <col min="14369" max="14592" width="27.5546875" style="11"/>
    <col min="14593" max="14593" width="19.44140625" style="11" customWidth="1"/>
    <col min="14594" max="14595" width="12.77734375" style="11" customWidth="1"/>
    <col min="14596" max="14596" width="13" style="11" customWidth="1"/>
    <col min="14597" max="14598" width="12.77734375" style="11" customWidth="1"/>
    <col min="14599" max="14601" width="0" style="11" hidden="1" customWidth="1"/>
    <col min="14602" max="14610" width="12.77734375" style="11" customWidth="1"/>
    <col min="14611" max="14611" width="0" style="11" hidden="1" customWidth="1"/>
    <col min="14612" max="14615" width="12.77734375" style="11" customWidth="1"/>
    <col min="14616" max="14616" width="1.77734375" style="11" customWidth="1"/>
    <col min="14617" max="14617" width="12.77734375" style="11" customWidth="1"/>
    <col min="14618" max="14618" width="1.77734375" style="11" customWidth="1"/>
    <col min="14619" max="14620" width="0" style="11" hidden="1" customWidth="1"/>
    <col min="14621" max="14621" width="12.77734375" style="11" customWidth="1"/>
    <col min="14622" max="14622" width="17.88671875" style="11" customWidth="1"/>
    <col min="14623" max="14623" width="11.77734375" style="11" customWidth="1"/>
    <col min="14624" max="14624" width="12" style="11" customWidth="1"/>
    <col min="14625" max="14848" width="27.5546875" style="11"/>
    <col min="14849" max="14849" width="19.44140625" style="11" customWidth="1"/>
    <col min="14850" max="14851" width="12.77734375" style="11" customWidth="1"/>
    <col min="14852" max="14852" width="13" style="11" customWidth="1"/>
    <col min="14853" max="14854" width="12.77734375" style="11" customWidth="1"/>
    <col min="14855" max="14857" width="0" style="11" hidden="1" customWidth="1"/>
    <col min="14858" max="14866" width="12.77734375" style="11" customWidth="1"/>
    <col min="14867" max="14867" width="0" style="11" hidden="1" customWidth="1"/>
    <col min="14868" max="14871" width="12.77734375" style="11" customWidth="1"/>
    <col min="14872" max="14872" width="1.77734375" style="11" customWidth="1"/>
    <col min="14873" max="14873" width="12.77734375" style="11" customWidth="1"/>
    <col min="14874" max="14874" width="1.77734375" style="11" customWidth="1"/>
    <col min="14875" max="14876" width="0" style="11" hidden="1" customWidth="1"/>
    <col min="14877" max="14877" width="12.77734375" style="11" customWidth="1"/>
    <col min="14878" max="14878" width="17.88671875" style="11" customWidth="1"/>
    <col min="14879" max="14879" width="11.77734375" style="11" customWidth="1"/>
    <col min="14880" max="14880" width="12" style="11" customWidth="1"/>
    <col min="14881" max="15104" width="27.5546875" style="11"/>
    <col min="15105" max="15105" width="19.44140625" style="11" customWidth="1"/>
    <col min="15106" max="15107" width="12.77734375" style="11" customWidth="1"/>
    <col min="15108" max="15108" width="13" style="11" customWidth="1"/>
    <col min="15109" max="15110" width="12.77734375" style="11" customWidth="1"/>
    <col min="15111" max="15113" width="0" style="11" hidden="1" customWidth="1"/>
    <col min="15114" max="15122" width="12.77734375" style="11" customWidth="1"/>
    <col min="15123" max="15123" width="0" style="11" hidden="1" customWidth="1"/>
    <col min="15124" max="15127" width="12.77734375" style="11" customWidth="1"/>
    <col min="15128" max="15128" width="1.77734375" style="11" customWidth="1"/>
    <col min="15129" max="15129" width="12.77734375" style="11" customWidth="1"/>
    <col min="15130" max="15130" width="1.77734375" style="11" customWidth="1"/>
    <col min="15131" max="15132" width="0" style="11" hidden="1" customWidth="1"/>
    <col min="15133" max="15133" width="12.77734375" style="11" customWidth="1"/>
    <col min="15134" max="15134" width="17.88671875" style="11" customWidth="1"/>
    <col min="15135" max="15135" width="11.77734375" style="11" customWidth="1"/>
    <col min="15136" max="15136" width="12" style="11" customWidth="1"/>
    <col min="15137" max="15360" width="27.5546875" style="11"/>
    <col min="15361" max="15361" width="19.44140625" style="11" customWidth="1"/>
    <col min="15362" max="15363" width="12.77734375" style="11" customWidth="1"/>
    <col min="15364" max="15364" width="13" style="11" customWidth="1"/>
    <col min="15365" max="15366" width="12.77734375" style="11" customWidth="1"/>
    <col min="15367" max="15369" width="0" style="11" hidden="1" customWidth="1"/>
    <col min="15370" max="15378" width="12.77734375" style="11" customWidth="1"/>
    <col min="15379" max="15379" width="0" style="11" hidden="1" customWidth="1"/>
    <col min="15380" max="15383" width="12.77734375" style="11" customWidth="1"/>
    <col min="15384" max="15384" width="1.77734375" style="11" customWidth="1"/>
    <col min="15385" max="15385" width="12.77734375" style="11" customWidth="1"/>
    <col min="15386" max="15386" width="1.77734375" style="11" customWidth="1"/>
    <col min="15387" max="15388" width="0" style="11" hidden="1" customWidth="1"/>
    <col min="15389" max="15389" width="12.77734375" style="11" customWidth="1"/>
    <col min="15390" max="15390" width="17.88671875" style="11" customWidth="1"/>
    <col min="15391" max="15391" width="11.77734375" style="11" customWidth="1"/>
    <col min="15392" max="15392" width="12" style="11" customWidth="1"/>
    <col min="15393" max="15616" width="27.5546875" style="11"/>
    <col min="15617" max="15617" width="19.44140625" style="11" customWidth="1"/>
    <col min="15618" max="15619" width="12.77734375" style="11" customWidth="1"/>
    <col min="15620" max="15620" width="13" style="11" customWidth="1"/>
    <col min="15621" max="15622" width="12.77734375" style="11" customWidth="1"/>
    <col min="15623" max="15625" width="0" style="11" hidden="1" customWidth="1"/>
    <col min="15626" max="15634" width="12.77734375" style="11" customWidth="1"/>
    <col min="15635" max="15635" width="0" style="11" hidden="1" customWidth="1"/>
    <col min="15636" max="15639" width="12.77734375" style="11" customWidth="1"/>
    <col min="15640" max="15640" width="1.77734375" style="11" customWidth="1"/>
    <col min="15641" max="15641" width="12.77734375" style="11" customWidth="1"/>
    <col min="15642" max="15642" width="1.77734375" style="11" customWidth="1"/>
    <col min="15643" max="15644" width="0" style="11" hidden="1" customWidth="1"/>
    <col min="15645" max="15645" width="12.77734375" style="11" customWidth="1"/>
    <col min="15646" max="15646" width="17.88671875" style="11" customWidth="1"/>
    <col min="15647" max="15647" width="11.77734375" style="11" customWidth="1"/>
    <col min="15648" max="15648" width="12" style="11" customWidth="1"/>
    <col min="15649" max="15872" width="27.5546875" style="11"/>
    <col min="15873" max="15873" width="19.44140625" style="11" customWidth="1"/>
    <col min="15874" max="15875" width="12.77734375" style="11" customWidth="1"/>
    <col min="15876" max="15876" width="13" style="11" customWidth="1"/>
    <col min="15877" max="15878" width="12.77734375" style="11" customWidth="1"/>
    <col min="15879" max="15881" width="0" style="11" hidden="1" customWidth="1"/>
    <col min="15882" max="15890" width="12.77734375" style="11" customWidth="1"/>
    <col min="15891" max="15891" width="0" style="11" hidden="1" customWidth="1"/>
    <col min="15892" max="15895" width="12.77734375" style="11" customWidth="1"/>
    <col min="15896" max="15896" width="1.77734375" style="11" customWidth="1"/>
    <col min="15897" max="15897" width="12.77734375" style="11" customWidth="1"/>
    <col min="15898" max="15898" width="1.77734375" style="11" customWidth="1"/>
    <col min="15899" max="15900" width="0" style="11" hidden="1" customWidth="1"/>
    <col min="15901" max="15901" width="12.77734375" style="11" customWidth="1"/>
    <col min="15902" max="15902" width="17.88671875" style="11" customWidth="1"/>
    <col min="15903" max="15903" width="11.77734375" style="11" customWidth="1"/>
    <col min="15904" max="15904" width="12" style="11" customWidth="1"/>
    <col min="15905" max="16128" width="27.5546875" style="11"/>
    <col min="16129" max="16129" width="19.44140625" style="11" customWidth="1"/>
    <col min="16130" max="16131" width="12.77734375" style="11" customWidth="1"/>
    <col min="16132" max="16132" width="13" style="11" customWidth="1"/>
    <col min="16133" max="16134" width="12.77734375" style="11" customWidth="1"/>
    <col min="16135" max="16137" width="0" style="11" hidden="1" customWidth="1"/>
    <col min="16138" max="16146" width="12.77734375" style="11" customWidth="1"/>
    <col min="16147" max="16147" width="0" style="11" hidden="1" customWidth="1"/>
    <col min="16148" max="16151" width="12.77734375" style="11" customWidth="1"/>
    <col min="16152" max="16152" width="1.77734375" style="11" customWidth="1"/>
    <col min="16153" max="16153" width="12.77734375" style="11" customWidth="1"/>
    <col min="16154" max="16154" width="1.77734375" style="11" customWidth="1"/>
    <col min="16155" max="16156" width="0" style="11" hidden="1" customWidth="1"/>
    <col min="16157" max="16157" width="12.77734375" style="11" customWidth="1"/>
    <col min="16158" max="16158" width="17.88671875" style="11" customWidth="1"/>
    <col min="16159" max="16159" width="11.77734375" style="11" customWidth="1"/>
    <col min="16160" max="16160" width="12" style="11" customWidth="1"/>
    <col min="16161" max="16384" width="27.5546875" style="11"/>
  </cols>
  <sheetData>
    <row r="1" spans="1:52" ht="36.75" customHeight="1" x14ac:dyDescent="0.25">
      <c r="A1" s="8"/>
      <c r="B1" s="9"/>
      <c r="C1" s="10"/>
      <c r="D1" s="9"/>
      <c r="E1" s="9"/>
      <c r="F1" s="9"/>
      <c r="G1" s="9"/>
      <c r="H1" s="9"/>
      <c r="I1" s="9"/>
      <c r="J1" s="9"/>
      <c r="K1" s="9"/>
      <c r="M1" s="50"/>
      <c r="O1" s="9"/>
      <c r="P1" s="9"/>
      <c r="Q1" s="9"/>
      <c r="R1" s="9"/>
      <c r="S1" s="9"/>
      <c r="T1" s="9"/>
      <c r="U1" s="9"/>
      <c r="V1" s="9"/>
      <c r="W1" s="1" t="s">
        <v>10</v>
      </c>
      <c r="Y1" s="12"/>
      <c r="AA1" s="12"/>
      <c r="AC1" s="12"/>
    </row>
    <row r="2" spans="1:52" s="53" customFormat="1" ht="18" customHeight="1" x14ac:dyDescent="0.2">
      <c r="A2" s="52"/>
      <c r="B2" s="23"/>
      <c r="C2" s="23"/>
      <c r="D2" s="6"/>
      <c r="E2" s="23"/>
      <c r="F2" s="23"/>
      <c r="G2" s="23"/>
      <c r="H2" s="23"/>
      <c r="I2" s="23"/>
      <c r="J2" s="23"/>
      <c r="K2" s="23"/>
      <c r="M2" s="54"/>
      <c r="N2" s="55"/>
      <c r="O2" s="23"/>
      <c r="P2" s="23"/>
      <c r="Q2" s="23"/>
      <c r="R2" s="23"/>
      <c r="S2" s="23"/>
      <c r="T2" s="23"/>
      <c r="U2" s="23"/>
      <c r="V2" s="23"/>
      <c r="W2" s="16"/>
      <c r="Y2" s="16"/>
      <c r="AA2" s="16"/>
      <c r="AC2" s="16"/>
    </row>
    <row r="3" spans="1:52" ht="21" customHeight="1" x14ac:dyDescent="0.2">
      <c r="A3" s="14"/>
      <c r="B3" s="9"/>
      <c r="C3" s="9"/>
      <c r="D3" s="14"/>
      <c r="E3" s="9"/>
      <c r="F3" s="15"/>
      <c r="G3" s="9"/>
      <c r="H3" s="9"/>
      <c r="I3" s="15"/>
      <c r="J3" s="9"/>
      <c r="K3" s="9"/>
      <c r="M3" s="51"/>
      <c r="N3" s="38"/>
      <c r="O3" s="9"/>
      <c r="P3" s="9"/>
      <c r="Q3" s="9"/>
      <c r="R3" s="9"/>
      <c r="S3" s="9"/>
      <c r="T3" s="9"/>
      <c r="U3" s="9"/>
      <c r="V3" s="9"/>
      <c r="W3" s="16"/>
      <c r="Y3" s="16"/>
      <c r="AA3" s="16"/>
      <c r="AC3" s="16"/>
    </row>
    <row r="4" spans="1:52" ht="20.100000000000001" customHeight="1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19"/>
      <c r="Y4" s="18"/>
      <c r="Z4" s="19"/>
      <c r="AA4" s="18"/>
      <c r="AB4" s="19"/>
      <c r="AC4" s="18"/>
    </row>
    <row r="5" spans="1:52" ht="15" customHeight="1" x14ac:dyDescent="0.2">
      <c r="A5" s="9"/>
      <c r="B5" s="9"/>
      <c r="C5" s="9"/>
      <c r="D5" s="9"/>
      <c r="E5" s="15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20"/>
      <c r="Y5" s="21"/>
      <c r="AA5" s="21"/>
      <c r="AC5" s="21"/>
    </row>
    <row r="6" spans="1:52" ht="15.95" customHeight="1" x14ac:dyDescent="0.25">
      <c r="A6" s="60"/>
      <c r="B6" s="60" t="s">
        <v>0</v>
      </c>
      <c r="C6" s="60" t="s">
        <v>22</v>
      </c>
      <c r="D6" s="60"/>
      <c r="E6" s="60" t="s">
        <v>25</v>
      </c>
      <c r="F6" s="60"/>
      <c r="G6" s="169"/>
      <c r="H6" s="170"/>
      <c r="I6" s="170"/>
      <c r="J6" s="61" t="s">
        <v>28</v>
      </c>
      <c r="K6" s="62"/>
      <c r="L6" s="60" t="s">
        <v>31</v>
      </c>
      <c r="M6" s="63" t="s">
        <v>1</v>
      </c>
      <c r="N6" s="64" t="s">
        <v>35</v>
      </c>
      <c r="O6" s="65"/>
      <c r="P6" s="65"/>
      <c r="Q6" s="66"/>
      <c r="R6" s="161" t="s">
        <v>42</v>
      </c>
      <c r="S6" s="162"/>
      <c r="T6" s="163"/>
      <c r="U6" s="60" t="s">
        <v>45</v>
      </c>
      <c r="V6" s="67" t="s">
        <v>49</v>
      </c>
      <c r="W6" s="68" t="s">
        <v>53</v>
      </c>
      <c r="X6" s="69"/>
      <c r="Y6" s="91" t="s">
        <v>16</v>
      </c>
      <c r="Z6" s="5"/>
      <c r="AA6" s="98"/>
      <c r="AB6" s="5"/>
      <c r="AC6" s="91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15.95" customHeight="1" x14ac:dyDescent="0.25">
      <c r="A7" s="70" t="s">
        <v>20</v>
      </c>
      <c r="B7" s="70" t="s">
        <v>96</v>
      </c>
      <c r="C7" s="70" t="s">
        <v>23</v>
      </c>
      <c r="D7" s="70" t="s">
        <v>24</v>
      </c>
      <c r="E7" s="70" t="s">
        <v>26</v>
      </c>
      <c r="F7" s="70" t="s">
        <v>24</v>
      </c>
      <c r="G7" s="171"/>
      <c r="H7" s="171"/>
      <c r="I7" s="171"/>
      <c r="J7" s="71" t="s">
        <v>29</v>
      </c>
      <c r="K7" s="72"/>
      <c r="L7" s="70" t="s">
        <v>32</v>
      </c>
      <c r="M7" s="73" t="s">
        <v>30</v>
      </c>
      <c r="N7" s="64" t="s">
        <v>36</v>
      </c>
      <c r="O7" s="65"/>
      <c r="P7" s="66"/>
      <c r="Q7" s="60" t="s">
        <v>41</v>
      </c>
      <c r="R7" s="164" t="s">
        <v>2</v>
      </c>
      <c r="S7" s="165"/>
      <c r="T7" s="166"/>
      <c r="U7" s="70" t="s">
        <v>46</v>
      </c>
      <c r="V7" s="74" t="s">
        <v>50</v>
      </c>
      <c r="W7" s="70" t="s">
        <v>54</v>
      </c>
      <c r="X7" s="69"/>
      <c r="Y7" s="92" t="s">
        <v>17</v>
      </c>
      <c r="Z7" s="5"/>
      <c r="AA7" s="99"/>
      <c r="AB7" s="5"/>
      <c r="AC7" s="92" t="s">
        <v>53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15.95" customHeight="1" x14ac:dyDescent="0.25">
      <c r="A8" s="70"/>
      <c r="B8" s="70" t="s">
        <v>21</v>
      </c>
      <c r="C8" s="70" t="s">
        <v>21</v>
      </c>
      <c r="D8" s="70"/>
      <c r="E8" s="70" t="s">
        <v>27</v>
      </c>
      <c r="F8" s="70"/>
      <c r="G8" s="75"/>
      <c r="H8" s="76"/>
      <c r="I8" s="77"/>
      <c r="J8" s="60" t="s">
        <v>27</v>
      </c>
      <c r="K8" s="60" t="s">
        <v>30</v>
      </c>
      <c r="L8" s="70" t="s">
        <v>33</v>
      </c>
      <c r="M8" s="70" t="s">
        <v>3</v>
      </c>
      <c r="N8" s="74" t="s">
        <v>38</v>
      </c>
      <c r="O8" s="60" t="s">
        <v>39</v>
      </c>
      <c r="P8" s="172" t="s">
        <v>4</v>
      </c>
      <c r="Q8" s="70" t="s">
        <v>5</v>
      </c>
      <c r="R8" s="60" t="s">
        <v>43</v>
      </c>
      <c r="S8" s="78"/>
      <c r="T8" s="167" t="s">
        <v>4</v>
      </c>
      <c r="U8" s="70" t="s">
        <v>47</v>
      </c>
      <c r="V8" s="74" t="s">
        <v>51</v>
      </c>
      <c r="W8" s="70" t="s">
        <v>55</v>
      </c>
      <c r="X8" s="69"/>
      <c r="Y8" s="92" t="s">
        <v>18</v>
      </c>
      <c r="Z8" s="5"/>
      <c r="AA8" s="99"/>
      <c r="AB8" s="5"/>
      <c r="AC8" s="92" t="s">
        <v>19</v>
      </c>
      <c r="AD8" s="21"/>
      <c r="AE8" s="21"/>
      <c r="AF8" s="114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15.95" customHeight="1" x14ac:dyDescent="0.25">
      <c r="A9" s="79"/>
      <c r="B9" s="70"/>
      <c r="C9" s="70"/>
      <c r="D9" s="70"/>
      <c r="E9" s="70" t="s">
        <v>6</v>
      </c>
      <c r="F9" s="79"/>
      <c r="G9" s="80"/>
      <c r="H9" s="81"/>
      <c r="I9" s="82"/>
      <c r="J9" s="70" t="s">
        <v>7</v>
      </c>
      <c r="K9" s="70" t="s">
        <v>8</v>
      </c>
      <c r="L9" s="70" t="s">
        <v>34</v>
      </c>
      <c r="M9" s="70" t="s">
        <v>9</v>
      </c>
      <c r="N9" s="74" t="s">
        <v>37</v>
      </c>
      <c r="O9" s="70" t="s">
        <v>40</v>
      </c>
      <c r="P9" s="173"/>
      <c r="Q9" s="70"/>
      <c r="R9" s="70" t="s">
        <v>44</v>
      </c>
      <c r="S9" s="74"/>
      <c r="T9" s="168"/>
      <c r="U9" s="70" t="s">
        <v>48</v>
      </c>
      <c r="V9" s="74" t="s">
        <v>52</v>
      </c>
      <c r="W9" s="70" t="s">
        <v>15</v>
      </c>
      <c r="X9" s="69"/>
      <c r="Y9" s="92" t="s">
        <v>13</v>
      </c>
      <c r="Z9" s="5"/>
      <c r="AA9" s="100"/>
      <c r="AB9" s="5"/>
      <c r="AC9" s="92"/>
      <c r="AD9" s="114"/>
      <c r="AE9" s="114"/>
      <c r="AF9" s="114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15" customHeight="1" x14ac:dyDescent="0.25">
      <c r="A10" s="22" t="s">
        <v>73</v>
      </c>
      <c r="B10" s="2">
        <v>729010.09789999994</v>
      </c>
      <c r="C10" s="2">
        <v>322094.03531974769</v>
      </c>
      <c r="D10" s="89">
        <f>B10+C10</f>
        <v>1051104.1332197476</v>
      </c>
      <c r="E10" s="2">
        <v>35.008399999999995</v>
      </c>
      <c r="F10" s="89">
        <f>D10+E10</f>
        <v>1051139.1416197475</v>
      </c>
      <c r="G10" s="2">
        <v>0</v>
      </c>
      <c r="H10" s="2">
        <v>0</v>
      </c>
      <c r="I10" s="2">
        <v>0</v>
      </c>
      <c r="J10" s="2">
        <v>8878.8909999999996</v>
      </c>
      <c r="K10" s="2">
        <v>2113.8044</v>
      </c>
      <c r="L10" s="2">
        <v>0</v>
      </c>
      <c r="M10" s="2">
        <v>16196.0165</v>
      </c>
      <c r="N10" s="2">
        <v>3303.0207</v>
      </c>
      <c r="O10" s="2">
        <v>7114.5330999999996</v>
      </c>
      <c r="P10" s="2">
        <v>0</v>
      </c>
      <c r="Q10" s="2">
        <v>10646.288199999999</v>
      </c>
      <c r="R10" s="2">
        <v>0</v>
      </c>
      <c r="S10" s="2">
        <v>0</v>
      </c>
      <c r="T10" s="2">
        <v>0</v>
      </c>
      <c r="U10" s="2">
        <v>0</v>
      </c>
      <c r="V10" s="2">
        <v>6494.0549000000001</v>
      </c>
      <c r="W10" s="89">
        <f t="shared" ref="W10:W32" si="0">SUM(F10:V10)</f>
        <v>1105885.7504197476</v>
      </c>
      <c r="X10" s="3"/>
      <c r="Y10" s="39">
        <v>148392.22721399998</v>
      </c>
      <c r="Z10" s="40"/>
      <c r="AA10" s="97">
        <v>0</v>
      </c>
      <c r="AB10" s="3"/>
      <c r="AC10" s="89">
        <f>+W10+Y10+AA10</f>
        <v>1254277.9776337475</v>
      </c>
      <c r="AD10" s="115"/>
      <c r="AE10" s="116"/>
      <c r="AF10" s="118"/>
      <c r="AG10" s="5"/>
      <c r="AH10" s="4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15" customHeight="1" x14ac:dyDescent="0.25">
      <c r="A11" s="22" t="s">
        <v>74</v>
      </c>
      <c r="B11" s="2">
        <v>116821.804</v>
      </c>
      <c r="C11" s="2">
        <v>15012.857578443254</v>
      </c>
      <c r="D11" s="89">
        <f t="shared" ref="D11:D32" si="1">B11+C11</f>
        <v>131834.66157844325</v>
      </c>
      <c r="E11" s="2">
        <v>1.7832999999999999</v>
      </c>
      <c r="F11" s="89">
        <f t="shared" ref="F11:F32" si="2">D11+E11</f>
        <v>131836.44487844326</v>
      </c>
      <c r="G11" s="2">
        <v>0</v>
      </c>
      <c r="H11" s="2">
        <v>0</v>
      </c>
      <c r="I11" s="2">
        <v>0</v>
      </c>
      <c r="J11" s="2">
        <v>1113.6342999999999</v>
      </c>
      <c r="K11" s="2">
        <v>0</v>
      </c>
      <c r="L11" s="2">
        <v>0</v>
      </c>
      <c r="M11" s="2">
        <v>0</v>
      </c>
      <c r="N11" s="2">
        <v>414.28750000000002</v>
      </c>
      <c r="O11" s="2">
        <v>730.36300000000006</v>
      </c>
      <c r="P11" s="2">
        <v>0</v>
      </c>
      <c r="Q11" s="2">
        <v>1541.8761999999999</v>
      </c>
      <c r="R11" s="2">
        <v>0</v>
      </c>
      <c r="S11" s="2">
        <v>0</v>
      </c>
      <c r="T11" s="2">
        <v>0</v>
      </c>
      <c r="U11" s="2">
        <v>2.2000000000000002</v>
      </c>
      <c r="V11" s="2">
        <v>814.52880000000005</v>
      </c>
      <c r="W11" s="89">
        <f t="shared" si="0"/>
        <v>136453.33467844329</v>
      </c>
      <c r="X11" s="3"/>
      <c r="Y11" s="39">
        <v>4795.4823339999994</v>
      </c>
      <c r="Z11" s="40"/>
      <c r="AA11" s="41">
        <v>0</v>
      </c>
      <c r="AB11" s="3"/>
      <c r="AC11" s="89">
        <f t="shared" ref="AC11:AC38" si="3">+W11+Y11+AA11</f>
        <v>141248.81701244329</v>
      </c>
      <c r="AD11" s="115"/>
      <c r="AE11" s="116"/>
      <c r="AF11" s="118"/>
      <c r="AG11" s="5"/>
      <c r="AH11" s="4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ht="15" customHeight="1" x14ac:dyDescent="0.25">
      <c r="A12" s="22" t="s">
        <v>75</v>
      </c>
      <c r="B12" s="2">
        <v>355985.29710000003</v>
      </c>
      <c r="C12" s="2">
        <v>69020.150425570289</v>
      </c>
      <c r="D12" s="89">
        <f t="shared" si="1"/>
        <v>425005.44752557029</v>
      </c>
      <c r="E12" s="2">
        <v>10.441700000000001</v>
      </c>
      <c r="F12" s="89">
        <f>D12+E12</f>
        <v>425015.88922557031</v>
      </c>
      <c r="G12" s="2">
        <v>0</v>
      </c>
      <c r="H12" s="2">
        <v>0</v>
      </c>
      <c r="I12" s="2">
        <v>0</v>
      </c>
      <c r="J12" s="2">
        <v>3590.1077</v>
      </c>
      <c r="K12" s="2">
        <v>721.87330000000009</v>
      </c>
      <c r="L12" s="2">
        <v>0</v>
      </c>
      <c r="M12" s="2">
        <v>5531.0090999999993</v>
      </c>
      <c r="N12" s="2">
        <v>1335.558</v>
      </c>
      <c r="O12" s="2">
        <v>3197.1127999999999</v>
      </c>
      <c r="P12" s="2">
        <v>0</v>
      </c>
      <c r="Q12" s="2">
        <v>4148.3813</v>
      </c>
      <c r="R12" s="2">
        <v>0</v>
      </c>
      <c r="S12" s="2">
        <v>0</v>
      </c>
      <c r="T12" s="2">
        <v>0</v>
      </c>
      <c r="U12" s="2">
        <v>0.5</v>
      </c>
      <c r="V12" s="2">
        <v>2625.8348999999998</v>
      </c>
      <c r="W12" s="89">
        <f t="shared" si="0"/>
        <v>446166.26632557035</v>
      </c>
      <c r="X12" s="3"/>
      <c r="Y12" s="39">
        <v>4691.9570400000002</v>
      </c>
      <c r="Z12" s="40"/>
      <c r="AA12" s="41">
        <v>0</v>
      </c>
      <c r="AB12" s="3"/>
      <c r="AC12" s="89">
        <f t="shared" si="3"/>
        <v>450858.22336557036</v>
      </c>
      <c r="AD12" s="115"/>
      <c r="AE12" s="116"/>
      <c r="AF12" s="118"/>
      <c r="AG12" s="5"/>
      <c r="AH12" s="4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ht="15" customHeight="1" x14ac:dyDescent="0.25">
      <c r="A13" s="22" t="s">
        <v>76</v>
      </c>
      <c r="B13" s="2">
        <v>146540.17669999998</v>
      </c>
      <c r="C13" s="2">
        <v>31390.520391290444</v>
      </c>
      <c r="D13" s="89">
        <f t="shared" si="1"/>
        <v>177930.69709129044</v>
      </c>
      <c r="E13" s="2">
        <v>3.2166999999999999</v>
      </c>
      <c r="F13" s="89">
        <f t="shared" si="2"/>
        <v>177933.91379129043</v>
      </c>
      <c r="G13" s="2">
        <v>0</v>
      </c>
      <c r="H13" s="2">
        <v>0</v>
      </c>
      <c r="I13" s="2">
        <v>0</v>
      </c>
      <c r="J13" s="2">
        <v>1503.0168999999999</v>
      </c>
      <c r="K13" s="2">
        <v>230.82160000000002</v>
      </c>
      <c r="L13" s="2">
        <v>0</v>
      </c>
      <c r="M13" s="2">
        <v>1768.5605</v>
      </c>
      <c r="N13" s="2">
        <v>559.13760000000002</v>
      </c>
      <c r="O13" s="2">
        <v>941.74259999999992</v>
      </c>
      <c r="P13" s="2">
        <v>0</v>
      </c>
      <c r="Q13" s="2">
        <v>3634.4225000000001</v>
      </c>
      <c r="R13" s="2">
        <v>0</v>
      </c>
      <c r="S13" s="2">
        <v>0</v>
      </c>
      <c r="T13" s="2">
        <v>0</v>
      </c>
      <c r="U13" s="2">
        <v>1.5</v>
      </c>
      <c r="V13" s="2">
        <v>1099.3181000000002</v>
      </c>
      <c r="W13" s="89">
        <f t="shared" si="0"/>
        <v>187672.43359129038</v>
      </c>
      <c r="X13" s="3"/>
      <c r="Y13" s="39">
        <v>5764.0152240000007</v>
      </c>
      <c r="Z13" s="40"/>
      <c r="AA13" s="41">
        <v>0</v>
      </c>
      <c r="AB13" s="3"/>
      <c r="AC13" s="89">
        <f t="shared" si="3"/>
        <v>193436.44881529038</v>
      </c>
      <c r="AD13" s="115"/>
      <c r="AE13" s="116"/>
      <c r="AF13" s="118"/>
      <c r="AG13" s="5"/>
      <c r="AH13" s="4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15" customHeight="1" x14ac:dyDescent="0.25">
      <c r="A14" s="22" t="s">
        <v>77</v>
      </c>
      <c r="B14" s="2">
        <v>202707.61139999999</v>
      </c>
      <c r="C14" s="2">
        <v>36069.852623532512</v>
      </c>
      <c r="D14" s="89">
        <f t="shared" si="1"/>
        <v>238777.46402353252</v>
      </c>
      <c r="E14" s="2">
        <v>2.8</v>
      </c>
      <c r="F14" s="89">
        <f t="shared" si="2"/>
        <v>238780.26402353251</v>
      </c>
      <c r="G14" s="2">
        <v>0</v>
      </c>
      <c r="H14" s="2">
        <v>0</v>
      </c>
      <c r="I14" s="2">
        <v>0</v>
      </c>
      <c r="J14" s="2">
        <v>2017.0019</v>
      </c>
      <c r="K14" s="2">
        <v>181.465</v>
      </c>
      <c r="L14" s="2">
        <v>0</v>
      </c>
      <c r="M14" s="2">
        <v>1390.3888999999999</v>
      </c>
      <c r="N14" s="2">
        <v>750.35069999999996</v>
      </c>
      <c r="O14" s="2">
        <v>953.2604</v>
      </c>
      <c r="P14" s="2">
        <v>0</v>
      </c>
      <c r="Q14" s="2">
        <v>3377.4432000000002</v>
      </c>
      <c r="R14" s="2">
        <v>0</v>
      </c>
      <c r="S14" s="2">
        <v>0</v>
      </c>
      <c r="T14" s="2">
        <v>0</v>
      </c>
      <c r="U14" s="2">
        <v>0.5</v>
      </c>
      <c r="V14" s="2">
        <v>1475.2613999999999</v>
      </c>
      <c r="W14" s="89">
        <f t="shared" si="0"/>
        <v>248925.93552353251</v>
      </c>
      <c r="X14" s="3"/>
      <c r="Y14" s="39">
        <v>7029.5360939999991</v>
      </c>
      <c r="Z14" s="40"/>
      <c r="AA14" s="41">
        <v>0</v>
      </c>
      <c r="AB14" s="3"/>
      <c r="AC14" s="89">
        <f t="shared" si="3"/>
        <v>255955.47161753252</v>
      </c>
      <c r="AD14" s="115"/>
      <c r="AE14" s="116"/>
      <c r="AF14" s="118"/>
      <c r="AG14" s="5"/>
      <c r="AH14" s="4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ht="15" customHeight="1" x14ac:dyDescent="0.25">
      <c r="A15" s="22" t="s">
        <v>78</v>
      </c>
      <c r="B15" s="2">
        <v>61074.434500000003</v>
      </c>
      <c r="C15" s="2">
        <v>14622.91322575642</v>
      </c>
      <c r="D15" s="89">
        <f t="shared" si="1"/>
        <v>75697.347725756423</v>
      </c>
      <c r="E15" s="2">
        <v>2.0167000000000002</v>
      </c>
      <c r="F15" s="89">
        <f t="shared" si="2"/>
        <v>75699.364425756416</v>
      </c>
      <c r="G15" s="2">
        <v>0</v>
      </c>
      <c r="H15" s="2">
        <v>0</v>
      </c>
      <c r="I15" s="2">
        <v>0</v>
      </c>
      <c r="J15" s="2">
        <v>639.43090000000007</v>
      </c>
      <c r="K15" s="2">
        <v>70.985699999999994</v>
      </c>
      <c r="L15" s="2">
        <v>0</v>
      </c>
      <c r="M15" s="2">
        <v>543.89409999999998</v>
      </c>
      <c r="N15" s="2">
        <v>237.8801</v>
      </c>
      <c r="O15" s="2">
        <v>831.524</v>
      </c>
      <c r="P15" s="2">
        <v>0</v>
      </c>
      <c r="Q15" s="2">
        <v>2349.5257000000001</v>
      </c>
      <c r="R15" s="2">
        <v>0</v>
      </c>
      <c r="S15" s="2">
        <v>0</v>
      </c>
      <c r="T15" s="2">
        <v>0</v>
      </c>
      <c r="U15" s="2">
        <v>3</v>
      </c>
      <c r="V15" s="2">
        <v>467.69509999999997</v>
      </c>
      <c r="W15" s="89">
        <f t="shared" si="0"/>
        <v>80843.300025756427</v>
      </c>
      <c r="X15" s="3"/>
      <c r="Y15" s="39">
        <v>1334.7696599999999</v>
      </c>
      <c r="Z15" s="40"/>
      <c r="AA15" s="41">
        <v>0</v>
      </c>
      <c r="AB15" s="3"/>
      <c r="AC15" s="89">
        <f t="shared" si="3"/>
        <v>82178.069685756433</v>
      </c>
      <c r="AD15" s="115"/>
      <c r="AE15" s="116"/>
      <c r="AF15" s="118"/>
      <c r="AG15" s="5"/>
      <c r="AH15" s="4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15" customHeight="1" x14ac:dyDescent="0.25">
      <c r="A16" s="22" t="s">
        <v>79</v>
      </c>
      <c r="B16" s="2">
        <v>203193.75450000001</v>
      </c>
      <c r="C16" s="2">
        <v>30513.145597745053</v>
      </c>
      <c r="D16" s="89">
        <f t="shared" si="1"/>
        <v>233706.90009774506</v>
      </c>
      <c r="E16" s="2">
        <v>5.6249000000000002</v>
      </c>
      <c r="F16" s="89">
        <f t="shared" si="2"/>
        <v>233712.52499774506</v>
      </c>
      <c r="G16" s="2">
        <v>0</v>
      </c>
      <c r="H16" s="2">
        <v>0</v>
      </c>
      <c r="I16" s="2">
        <v>0</v>
      </c>
      <c r="J16" s="2">
        <v>1974.1698999999999</v>
      </c>
      <c r="K16" s="2">
        <v>313.27719999999994</v>
      </c>
      <c r="L16" s="2">
        <v>0</v>
      </c>
      <c r="M16" s="2">
        <v>2400.3361999999997</v>
      </c>
      <c r="N16" s="2">
        <v>734.4049</v>
      </c>
      <c r="O16" s="2">
        <v>1200.2125000000001</v>
      </c>
      <c r="P16" s="2">
        <v>0</v>
      </c>
      <c r="Q16" s="2">
        <v>2863.4843999999998</v>
      </c>
      <c r="R16" s="2">
        <v>0</v>
      </c>
      <c r="S16" s="2">
        <v>0</v>
      </c>
      <c r="T16" s="2">
        <v>0</v>
      </c>
      <c r="U16" s="2">
        <v>1.8</v>
      </c>
      <c r="V16" s="2">
        <v>1443.9103</v>
      </c>
      <c r="W16" s="89">
        <f t="shared" si="0"/>
        <v>244644.12039774502</v>
      </c>
      <c r="X16" s="3"/>
      <c r="Y16" s="39">
        <v>3232.2432599999997</v>
      </c>
      <c r="Z16" s="40"/>
      <c r="AA16" s="41">
        <v>0</v>
      </c>
      <c r="AB16" s="3"/>
      <c r="AC16" s="89">
        <f t="shared" si="3"/>
        <v>247876.36365774501</v>
      </c>
      <c r="AD16" s="115"/>
      <c r="AE16" s="116"/>
      <c r="AF16" s="118"/>
      <c r="AG16" s="5"/>
      <c r="AH16" s="4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ht="15" customHeight="1" x14ac:dyDescent="0.25">
      <c r="A17" s="22" t="s">
        <v>80</v>
      </c>
      <c r="B17" s="2">
        <v>153673.4497</v>
      </c>
      <c r="C17" s="2">
        <v>20569.564604230687</v>
      </c>
      <c r="D17" s="89">
        <f t="shared" si="1"/>
        <v>174243.01430423069</v>
      </c>
      <c r="E17" s="2">
        <v>1.7251000000000001</v>
      </c>
      <c r="F17" s="89">
        <f t="shared" si="2"/>
        <v>174244.7394042307</v>
      </c>
      <c r="G17" s="2">
        <v>0</v>
      </c>
      <c r="H17" s="2">
        <v>0</v>
      </c>
      <c r="I17" s="2">
        <v>0</v>
      </c>
      <c r="J17" s="2">
        <v>1471.8663000000001</v>
      </c>
      <c r="K17" s="2">
        <v>84.529899999999998</v>
      </c>
      <c r="L17" s="2">
        <v>0</v>
      </c>
      <c r="M17" s="2">
        <v>647.6703</v>
      </c>
      <c r="N17" s="2">
        <v>547.55449999999996</v>
      </c>
      <c r="O17" s="2">
        <v>642.27539999999999</v>
      </c>
      <c r="P17" s="2">
        <v>0</v>
      </c>
      <c r="Q17" s="2">
        <v>2936.9070999999999</v>
      </c>
      <c r="R17" s="2">
        <v>0</v>
      </c>
      <c r="S17" s="2">
        <v>0</v>
      </c>
      <c r="T17" s="2">
        <v>0</v>
      </c>
      <c r="U17" s="2">
        <v>2.2000000000000002</v>
      </c>
      <c r="V17" s="2">
        <v>1076.5445</v>
      </c>
      <c r="W17" s="89">
        <f t="shared" si="0"/>
        <v>181654.28740423071</v>
      </c>
      <c r="X17" s="3"/>
      <c r="Y17" s="39">
        <v>3459.6378719999998</v>
      </c>
      <c r="Z17" s="40"/>
      <c r="AA17" s="41">
        <v>0</v>
      </c>
      <c r="AB17" s="3"/>
      <c r="AC17" s="89">
        <f t="shared" si="3"/>
        <v>185113.9252762307</v>
      </c>
      <c r="AD17" s="115"/>
      <c r="AE17" s="116"/>
      <c r="AF17" s="118"/>
      <c r="AG17" s="5"/>
      <c r="AH17" s="4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15" customHeight="1" x14ac:dyDescent="0.25">
      <c r="A18" s="22" t="s">
        <v>81</v>
      </c>
      <c r="B18" s="2">
        <v>116193.62890000001</v>
      </c>
      <c r="C18" s="2">
        <v>19789.675898857007</v>
      </c>
      <c r="D18" s="89">
        <f t="shared" si="1"/>
        <v>135983.30479885702</v>
      </c>
      <c r="E18" s="2">
        <v>2.7749999999999999</v>
      </c>
      <c r="F18" s="89">
        <f t="shared" si="2"/>
        <v>135986.07979885701</v>
      </c>
      <c r="G18" s="2">
        <v>0</v>
      </c>
      <c r="H18" s="2">
        <v>0</v>
      </c>
      <c r="I18" s="2">
        <v>0</v>
      </c>
      <c r="J18" s="2">
        <v>1148.6786999999999</v>
      </c>
      <c r="K18" s="2">
        <v>0</v>
      </c>
      <c r="L18" s="2">
        <v>0</v>
      </c>
      <c r="M18" s="2">
        <v>0</v>
      </c>
      <c r="N18" s="2">
        <v>427.31470000000002</v>
      </c>
      <c r="O18" s="2">
        <v>713.92830000000004</v>
      </c>
      <c r="P18" s="2">
        <v>0</v>
      </c>
      <c r="Q18" s="2">
        <v>2202.6803</v>
      </c>
      <c r="R18" s="2">
        <v>0</v>
      </c>
      <c r="S18" s="2">
        <v>0</v>
      </c>
      <c r="T18" s="2">
        <v>0</v>
      </c>
      <c r="U18" s="2">
        <v>2.2000000000000002</v>
      </c>
      <c r="V18" s="2">
        <v>840.14159999999993</v>
      </c>
      <c r="W18" s="89">
        <f t="shared" si="0"/>
        <v>141321.02339885701</v>
      </c>
      <c r="X18" s="3"/>
      <c r="Y18" s="39">
        <v>3350.1344759999997</v>
      </c>
      <c r="Z18" s="40"/>
      <c r="AA18" s="41">
        <v>0</v>
      </c>
      <c r="AB18" s="3"/>
      <c r="AC18" s="89">
        <f t="shared" si="3"/>
        <v>144671.15787485702</v>
      </c>
      <c r="AD18" s="115"/>
      <c r="AE18" s="116"/>
      <c r="AF18" s="118"/>
      <c r="AG18" s="5"/>
      <c r="AH18" s="4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ht="15" customHeight="1" x14ac:dyDescent="0.25">
      <c r="A19" s="22" t="s">
        <v>82</v>
      </c>
      <c r="B19" s="2">
        <v>81295.474400000006</v>
      </c>
      <c r="C19" s="2">
        <v>10333.525346201193</v>
      </c>
      <c r="D19" s="89">
        <f t="shared" si="1"/>
        <v>91628.999746201196</v>
      </c>
      <c r="E19" s="2">
        <v>1.6</v>
      </c>
      <c r="F19" s="89">
        <f t="shared" si="2"/>
        <v>91630.599746201202</v>
      </c>
      <c r="G19" s="2">
        <v>0</v>
      </c>
      <c r="H19" s="2">
        <v>0</v>
      </c>
      <c r="I19" s="2">
        <v>0</v>
      </c>
      <c r="J19" s="2">
        <v>774.00069999999994</v>
      </c>
      <c r="K19" s="2">
        <v>62.334699999999998</v>
      </c>
      <c r="L19" s="2">
        <v>1.4999999999999999E-7</v>
      </c>
      <c r="M19" s="2">
        <v>477.61840000000001</v>
      </c>
      <c r="N19" s="2">
        <v>287.9341</v>
      </c>
      <c r="O19" s="2">
        <v>901.10599999999999</v>
      </c>
      <c r="P19" s="2">
        <v>0</v>
      </c>
      <c r="Q19" s="2">
        <v>1496.8878</v>
      </c>
      <c r="R19" s="2">
        <v>0</v>
      </c>
      <c r="S19" s="2">
        <v>0</v>
      </c>
      <c r="T19" s="2">
        <v>0</v>
      </c>
      <c r="U19" s="2">
        <v>2.5</v>
      </c>
      <c r="V19" s="2">
        <v>566.10850000000005</v>
      </c>
      <c r="W19" s="89">
        <f t="shared" si="0"/>
        <v>96199.089946351218</v>
      </c>
      <c r="X19" s="3"/>
      <c r="Y19" s="39">
        <v>0</v>
      </c>
      <c r="Z19" s="40"/>
      <c r="AA19" s="41">
        <v>0</v>
      </c>
      <c r="AB19" s="3"/>
      <c r="AC19" s="89">
        <f t="shared" si="3"/>
        <v>96199.089946351218</v>
      </c>
      <c r="AD19" s="115"/>
      <c r="AE19" s="116"/>
      <c r="AF19" s="118"/>
      <c r="AG19" s="5"/>
      <c r="AH19" s="4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15" customHeight="1" x14ac:dyDescent="0.25">
      <c r="A20" s="22" t="s">
        <v>83</v>
      </c>
      <c r="B20" s="2">
        <v>87408.145799999998</v>
      </c>
      <c r="C20" s="2">
        <v>11698.330580605138</v>
      </c>
      <c r="D20" s="89">
        <f t="shared" si="1"/>
        <v>99106.476380605134</v>
      </c>
      <c r="E20" s="2">
        <v>1.6916</v>
      </c>
      <c r="F20" s="89">
        <f t="shared" si="2"/>
        <v>99108.16798060514</v>
      </c>
      <c r="G20" s="2">
        <v>0</v>
      </c>
      <c r="H20" s="2">
        <v>0</v>
      </c>
      <c r="I20" s="2">
        <v>0</v>
      </c>
      <c r="J20" s="2">
        <v>837.17259999999999</v>
      </c>
      <c r="K20" s="2">
        <v>0</v>
      </c>
      <c r="L20" s="2">
        <v>0</v>
      </c>
      <c r="M20" s="2">
        <v>0</v>
      </c>
      <c r="N20" s="2">
        <v>311.43770000000001</v>
      </c>
      <c r="O20" s="2">
        <v>556.85530000000006</v>
      </c>
      <c r="P20" s="2">
        <v>0</v>
      </c>
      <c r="Q20" s="2">
        <v>1468.4536000000001</v>
      </c>
      <c r="R20" s="2">
        <v>0</v>
      </c>
      <c r="S20" s="2">
        <v>0</v>
      </c>
      <c r="T20" s="2">
        <v>0</v>
      </c>
      <c r="U20" s="2">
        <v>2.2000000000000002</v>
      </c>
      <c r="V20" s="2">
        <v>612.31619999999998</v>
      </c>
      <c r="W20" s="89">
        <f t="shared" si="0"/>
        <v>102896.60338060513</v>
      </c>
      <c r="X20" s="3"/>
      <c r="Y20" s="39">
        <v>1041.800886</v>
      </c>
      <c r="Z20" s="40"/>
      <c r="AA20" s="41">
        <v>0</v>
      </c>
      <c r="AB20" s="3"/>
      <c r="AC20" s="89">
        <f t="shared" si="3"/>
        <v>103938.40426660512</v>
      </c>
      <c r="AD20" s="115"/>
      <c r="AE20" s="116"/>
      <c r="AF20" s="118"/>
      <c r="AG20" s="5"/>
      <c r="AH20" s="4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5" customHeight="1" x14ac:dyDescent="0.25">
      <c r="A21" s="22" t="s">
        <v>84</v>
      </c>
      <c r="B21" s="2">
        <v>154947.20540000001</v>
      </c>
      <c r="C21" s="2">
        <v>44648.628382642884</v>
      </c>
      <c r="D21" s="89">
        <f t="shared" si="1"/>
        <v>199595.83378264291</v>
      </c>
      <c r="E21" s="2">
        <v>5.1416000000000004</v>
      </c>
      <c r="F21" s="89">
        <f t="shared" si="2"/>
        <v>199600.97538264291</v>
      </c>
      <c r="G21" s="2">
        <v>0</v>
      </c>
      <c r="H21" s="2">
        <v>0</v>
      </c>
      <c r="I21" s="2">
        <v>0</v>
      </c>
      <c r="J21" s="2">
        <v>1686.0266999999999</v>
      </c>
      <c r="K21" s="2">
        <v>0</v>
      </c>
      <c r="L21" s="2">
        <v>0</v>
      </c>
      <c r="M21" s="2">
        <v>0</v>
      </c>
      <c r="N21" s="2">
        <v>627.22280000000001</v>
      </c>
      <c r="O21" s="2">
        <v>1304.0482</v>
      </c>
      <c r="P21" s="2">
        <v>0</v>
      </c>
      <c r="Q21" s="2">
        <v>2936.9070999999999</v>
      </c>
      <c r="R21" s="2">
        <v>0</v>
      </c>
      <c r="S21" s="2">
        <v>0</v>
      </c>
      <c r="T21" s="2">
        <v>0</v>
      </c>
      <c r="U21" s="2">
        <v>2.2000000000000002</v>
      </c>
      <c r="V21" s="2">
        <v>1233.1801</v>
      </c>
      <c r="W21" s="89">
        <f t="shared" si="0"/>
        <v>207390.56028264289</v>
      </c>
      <c r="X21" s="3"/>
      <c r="Y21" s="39">
        <v>4910.5898640000005</v>
      </c>
      <c r="Z21" s="40"/>
      <c r="AA21" s="41">
        <v>0</v>
      </c>
      <c r="AB21" s="3"/>
      <c r="AC21" s="89">
        <f t="shared" si="3"/>
        <v>212301.1501466429</v>
      </c>
      <c r="AD21" s="115"/>
      <c r="AE21" s="116"/>
      <c r="AF21" s="118"/>
      <c r="AG21" s="5"/>
      <c r="AH21" s="4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ht="15" customHeight="1" x14ac:dyDescent="0.25">
      <c r="A22" s="22" t="s">
        <v>85</v>
      </c>
      <c r="B22" s="2">
        <v>119797.3692</v>
      </c>
      <c r="C22" s="2">
        <v>38312.032651481793</v>
      </c>
      <c r="D22" s="89">
        <f t="shared" si="1"/>
        <v>158109.40185148179</v>
      </c>
      <c r="E22" s="2">
        <v>2.8416999999999999</v>
      </c>
      <c r="F22" s="89">
        <f t="shared" si="2"/>
        <v>158112.24355148178</v>
      </c>
      <c r="G22" s="2">
        <v>0</v>
      </c>
      <c r="H22" s="2">
        <v>0</v>
      </c>
      <c r="I22" s="2">
        <v>0</v>
      </c>
      <c r="J22" s="2">
        <v>1335.5824</v>
      </c>
      <c r="K22" s="2">
        <v>99.102199999999996</v>
      </c>
      <c r="L22" s="2">
        <v>0</v>
      </c>
      <c r="M22" s="2">
        <v>759.3229</v>
      </c>
      <c r="N22" s="2">
        <v>496.84399999999999</v>
      </c>
      <c r="O22" s="2">
        <v>871.72259999999994</v>
      </c>
      <c r="P22" s="2">
        <v>0</v>
      </c>
      <c r="Q22" s="2">
        <v>3450.8658</v>
      </c>
      <c r="R22" s="2">
        <v>0</v>
      </c>
      <c r="S22" s="2">
        <v>0</v>
      </c>
      <c r="T22" s="2">
        <v>0</v>
      </c>
      <c r="U22" s="2">
        <v>2.2000000000000002</v>
      </c>
      <c r="V22" s="2">
        <v>976.84289999999999</v>
      </c>
      <c r="W22" s="89">
        <f t="shared" si="0"/>
        <v>166104.7263514818</v>
      </c>
      <c r="X22" s="3"/>
      <c r="Y22" s="39">
        <v>6497.98038</v>
      </c>
      <c r="Z22" s="40"/>
      <c r="AA22" s="41">
        <v>0</v>
      </c>
      <c r="AB22" s="3"/>
      <c r="AC22" s="89">
        <f t="shared" si="3"/>
        <v>172602.7067314818</v>
      </c>
      <c r="AD22" s="115"/>
      <c r="AE22" s="116"/>
      <c r="AF22" s="118"/>
      <c r="AG22" s="5"/>
      <c r="AH22" s="4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15" customHeight="1" x14ac:dyDescent="0.25">
      <c r="A23" s="22" t="s">
        <v>86</v>
      </c>
      <c r="B23" s="2">
        <v>66500.078399999999</v>
      </c>
      <c r="C23" s="2">
        <v>16572.634989190603</v>
      </c>
      <c r="D23" s="89">
        <f t="shared" si="1"/>
        <v>83072.713389190598</v>
      </c>
      <c r="E23" s="2">
        <v>1.4499</v>
      </c>
      <c r="F23" s="89">
        <f t="shared" si="2"/>
        <v>83074.163289190605</v>
      </c>
      <c r="G23" s="2">
        <v>0</v>
      </c>
      <c r="H23" s="2">
        <v>0</v>
      </c>
      <c r="I23" s="2">
        <v>0</v>
      </c>
      <c r="J23" s="2">
        <v>701.73219999999992</v>
      </c>
      <c r="K23" s="2">
        <v>44.569000000000003</v>
      </c>
      <c r="L23" s="2">
        <v>0</v>
      </c>
      <c r="M23" s="2">
        <v>341.48880000000003</v>
      </c>
      <c r="N23" s="2">
        <v>261.04640000000001</v>
      </c>
      <c r="O23" s="2">
        <v>1108.9016999999999</v>
      </c>
      <c r="P23" s="2">
        <v>0</v>
      </c>
      <c r="Q23" s="2">
        <v>3157.1750999999999</v>
      </c>
      <c r="R23" s="2">
        <v>0</v>
      </c>
      <c r="S23" s="2">
        <v>0</v>
      </c>
      <c r="T23" s="2">
        <v>0</v>
      </c>
      <c r="U23" s="2">
        <v>2.5</v>
      </c>
      <c r="V23" s="2">
        <v>513.24220000000003</v>
      </c>
      <c r="W23" s="89">
        <f t="shared" si="0"/>
        <v>89204.818689190608</v>
      </c>
      <c r="X23" s="3"/>
      <c r="Y23" s="39">
        <v>1797.6669299999999</v>
      </c>
      <c r="Z23" s="40"/>
      <c r="AA23" s="41">
        <v>0</v>
      </c>
      <c r="AB23" s="3"/>
      <c r="AC23" s="89">
        <f t="shared" si="3"/>
        <v>91002.485619190615</v>
      </c>
      <c r="AD23" s="115"/>
      <c r="AE23" s="116"/>
      <c r="AF23" s="118"/>
      <c r="AG23" s="5"/>
      <c r="AH23" s="4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5" customHeight="1" x14ac:dyDescent="0.25">
      <c r="A24" s="22" t="s">
        <v>87</v>
      </c>
      <c r="B24" s="2">
        <v>102931.65890000001</v>
      </c>
      <c r="C24" s="2">
        <v>17839.954135422839</v>
      </c>
      <c r="D24" s="89">
        <f t="shared" si="1"/>
        <v>120771.61303542285</v>
      </c>
      <c r="E24" s="2">
        <v>1.2167000000000001</v>
      </c>
      <c r="F24" s="89">
        <f t="shared" si="2"/>
        <v>120772.82973542286</v>
      </c>
      <c r="G24" s="2">
        <v>0</v>
      </c>
      <c r="H24" s="2">
        <v>0</v>
      </c>
      <c r="I24" s="2">
        <v>0</v>
      </c>
      <c r="J24" s="2">
        <v>1020.1824</v>
      </c>
      <c r="K24" s="2">
        <v>0</v>
      </c>
      <c r="L24" s="2">
        <v>0</v>
      </c>
      <c r="M24" s="2">
        <v>0</v>
      </c>
      <c r="N24" s="2">
        <v>379.52279999999996</v>
      </c>
      <c r="O24" s="2">
        <v>840.3347</v>
      </c>
      <c r="P24" s="2">
        <v>0</v>
      </c>
      <c r="Q24" s="2">
        <v>3304.0205000000001</v>
      </c>
      <c r="R24" s="2">
        <v>0</v>
      </c>
      <c r="S24" s="2">
        <v>0</v>
      </c>
      <c r="T24" s="2">
        <v>0</v>
      </c>
      <c r="U24" s="2">
        <v>2.5</v>
      </c>
      <c r="V24" s="2">
        <v>746.17819999999995</v>
      </c>
      <c r="W24" s="89">
        <f t="shared" si="0"/>
        <v>127065.56833542287</v>
      </c>
      <c r="X24" s="3"/>
      <c r="Y24" s="39">
        <v>1676.6955719999999</v>
      </c>
      <c r="Z24" s="40"/>
      <c r="AA24" s="41">
        <v>0</v>
      </c>
      <c r="AB24" s="3"/>
      <c r="AC24" s="89">
        <f t="shared" si="3"/>
        <v>128742.26390742286</v>
      </c>
      <c r="AD24" s="115"/>
      <c r="AE24" s="116"/>
      <c r="AF24" s="118"/>
      <c r="AG24" s="5"/>
      <c r="AH24" s="4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15" customHeight="1" x14ac:dyDescent="0.25">
      <c r="A25" s="22" t="s">
        <v>88</v>
      </c>
      <c r="B25" s="2">
        <v>146417.5079</v>
      </c>
      <c r="C25" s="2">
        <v>37044.713505249543</v>
      </c>
      <c r="D25" s="89">
        <f t="shared" si="1"/>
        <v>183462.22140524955</v>
      </c>
      <c r="E25" s="2">
        <v>3.3167</v>
      </c>
      <c r="F25" s="89">
        <f t="shared" si="2"/>
        <v>183465.53810524955</v>
      </c>
      <c r="G25" s="2">
        <v>0</v>
      </c>
      <c r="H25" s="2">
        <v>0</v>
      </c>
      <c r="I25" s="2">
        <v>0</v>
      </c>
      <c r="J25" s="2">
        <v>1549.7428</v>
      </c>
      <c r="K25" s="2">
        <v>0</v>
      </c>
      <c r="L25" s="2">
        <v>0</v>
      </c>
      <c r="M25" s="2">
        <v>0</v>
      </c>
      <c r="N25" s="2">
        <v>576.52750000000003</v>
      </c>
      <c r="O25" s="2">
        <v>1001.501</v>
      </c>
      <c r="P25" s="2">
        <v>0</v>
      </c>
      <c r="Q25" s="2">
        <v>2936.9070999999999</v>
      </c>
      <c r="R25" s="2">
        <v>0</v>
      </c>
      <c r="S25" s="2">
        <v>0</v>
      </c>
      <c r="T25" s="2">
        <v>0</v>
      </c>
      <c r="U25" s="2">
        <v>2.5</v>
      </c>
      <c r="V25" s="2">
        <v>1133.5083</v>
      </c>
      <c r="W25" s="89">
        <f t="shared" si="0"/>
        <v>190666.22480524954</v>
      </c>
      <c r="X25" s="3"/>
      <c r="Y25" s="39">
        <v>18158.867118000002</v>
      </c>
      <c r="Z25" s="40"/>
      <c r="AA25" s="41">
        <v>0</v>
      </c>
      <c r="AB25" s="3"/>
      <c r="AC25" s="89">
        <f t="shared" si="3"/>
        <v>208825.09192324954</v>
      </c>
      <c r="AD25" s="115"/>
      <c r="AE25" s="116"/>
      <c r="AF25" s="118"/>
      <c r="AG25" s="5"/>
      <c r="AH25" s="4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15" customHeight="1" x14ac:dyDescent="0.25">
      <c r="A26" s="22" t="s">
        <v>89</v>
      </c>
      <c r="B26" s="2">
        <v>137523.04869999998</v>
      </c>
      <c r="C26" s="2">
        <v>24274.035954755662</v>
      </c>
      <c r="D26" s="89">
        <f t="shared" si="1"/>
        <v>161797.08465475566</v>
      </c>
      <c r="E26" s="2">
        <v>2.5083000000000002</v>
      </c>
      <c r="F26" s="89">
        <f t="shared" si="2"/>
        <v>161799.59295475564</v>
      </c>
      <c r="G26" s="2">
        <v>0</v>
      </c>
      <c r="H26" s="2">
        <v>0</v>
      </c>
      <c r="I26" s="2">
        <v>0</v>
      </c>
      <c r="J26" s="2">
        <v>1366.7329999999999</v>
      </c>
      <c r="K26" s="2">
        <v>0</v>
      </c>
      <c r="L26" s="2">
        <v>0</v>
      </c>
      <c r="M26" s="2">
        <v>0</v>
      </c>
      <c r="N26" s="2">
        <v>508.44229999999999</v>
      </c>
      <c r="O26" s="2">
        <v>746.24040000000002</v>
      </c>
      <c r="P26" s="2">
        <v>0</v>
      </c>
      <c r="Q26" s="2">
        <v>2679.9277000000002</v>
      </c>
      <c r="R26" s="2">
        <v>0</v>
      </c>
      <c r="S26" s="2">
        <v>0</v>
      </c>
      <c r="T26" s="2">
        <v>0</v>
      </c>
      <c r="U26" s="2">
        <v>2.2000000000000002</v>
      </c>
      <c r="V26" s="2">
        <v>999.6463</v>
      </c>
      <c r="W26" s="89">
        <f t="shared" si="0"/>
        <v>168102.78265475566</v>
      </c>
      <c r="X26" s="3"/>
      <c r="Y26" s="39">
        <v>2107.835028</v>
      </c>
      <c r="Z26" s="40"/>
      <c r="AA26" s="41">
        <v>0</v>
      </c>
      <c r="AB26" s="3"/>
      <c r="AC26" s="89">
        <f t="shared" si="3"/>
        <v>170210.61768275566</v>
      </c>
      <c r="AD26" s="115"/>
      <c r="AE26" s="116"/>
      <c r="AF26" s="118"/>
      <c r="AG26" s="5"/>
      <c r="AH26" s="4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15" customHeight="1" x14ac:dyDescent="0.25">
      <c r="A27" s="22" t="s">
        <v>90</v>
      </c>
      <c r="B27" s="2">
        <v>95112.121400000004</v>
      </c>
      <c r="C27" s="2">
        <v>14135.482784897871</v>
      </c>
      <c r="D27" s="89">
        <f t="shared" si="1"/>
        <v>109247.60418489788</v>
      </c>
      <c r="E27" s="2">
        <v>1.5751000000000002</v>
      </c>
      <c r="F27" s="89">
        <f t="shared" si="2"/>
        <v>109249.17928489788</v>
      </c>
      <c r="G27" s="2">
        <v>0</v>
      </c>
      <c r="H27" s="2">
        <v>0</v>
      </c>
      <c r="I27" s="2">
        <v>0</v>
      </c>
      <c r="J27" s="2">
        <v>922.83680000000004</v>
      </c>
      <c r="K27" s="2">
        <v>0</v>
      </c>
      <c r="L27" s="2">
        <v>0</v>
      </c>
      <c r="M27" s="2">
        <v>0</v>
      </c>
      <c r="N27" s="2">
        <v>343.2989</v>
      </c>
      <c r="O27" s="2">
        <v>581.25229999999999</v>
      </c>
      <c r="P27" s="2">
        <v>0</v>
      </c>
      <c r="Q27" s="2">
        <v>2679.9277000000002</v>
      </c>
      <c r="R27" s="2">
        <v>0</v>
      </c>
      <c r="S27" s="2">
        <v>0</v>
      </c>
      <c r="T27" s="2">
        <v>0</v>
      </c>
      <c r="U27" s="2">
        <v>2.2000000000000002</v>
      </c>
      <c r="V27" s="2">
        <v>674.95849999999996</v>
      </c>
      <c r="W27" s="89">
        <f t="shared" si="0"/>
        <v>114453.65348489786</v>
      </c>
      <c r="X27" s="3"/>
      <c r="Y27" s="39">
        <v>0</v>
      </c>
      <c r="Z27" s="40"/>
      <c r="AA27" s="41">
        <v>0</v>
      </c>
      <c r="AB27" s="3"/>
      <c r="AC27" s="89">
        <f t="shared" si="3"/>
        <v>114453.65348489786</v>
      </c>
      <c r="AD27" s="115"/>
      <c r="AE27" s="116"/>
      <c r="AF27" s="118"/>
      <c r="AG27" s="5"/>
      <c r="AH27" s="4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15" customHeight="1" x14ac:dyDescent="0.25">
      <c r="A28" s="22" t="s">
        <v>91</v>
      </c>
      <c r="B28" s="2">
        <v>68288.404999999999</v>
      </c>
      <c r="C28" s="2">
        <v>7408.942701049923</v>
      </c>
      <c r="D28" s="89">
        <f t="shared" si="1"/>
        <v>75697.347701049919</v>
      </c>
      <c r="E28" s="2">
        <v>0.70829999999999993</v>
      </c>
      <c r="F28" s="89">
        <f t="shared" si="2"/>
        <v>75698.056001049918</v>
      </c>
      <c r="G28" s="2">
        <v>0</v>
      </c>
      <c r="H28" s="2">
        <v>0</v>
      </c>
      <c r="I28" s="2">
        <v>0</v>
      </c>
      <c r="J28" s="2">
        <v>639.43090000000007</v>
      </c>
      <c r="K28" s="2">
        <v>57.788699999999999</v>
      </c>
      <c r="L28" s="2">
        <v>0</v>
      </c>
      <c r="M28" s="2">
        <v>442.77850000000001</v>
      </c>
      <c r="N28" s="2">
        <v>237.8801</v>
      </c>
      <c r="O28" s="2">
        <v>669.3596</v>
      </c>
      <c r="P28" s="2">
        <v>0</v>
      </c>
      <c r="Q28" s="2">
        <v>2349.5257000000001</v>
      </c>
      <c r="R28" s="2">
        <v>0</v>
      </c>
      <c r="S28" s="2">
        <v>0</v>
      </c>
      <c r="T28" s="2">
        <v>0</v>
      </c>
      <c r="U28" s="2">
        <v>3</v>
      </c>
      <c r="V28" s="2">
        <v>467.69509999999997</v>
      </c>
      <c r="W28" s="89">
        <f t="shared" si="0"/>
        <v>80565.514601049916</v>
      </c>
      <c r="X28" s="3"/>
      <c r="Y28" s="39">
        <v>283.92672600000003</v>
      </c>
      <c r="Z28" s="40"/>
      <c r="AA28" s="41">
        <v>0</v>
      </c>
      <c r="AB28" s="3"/>
      <c r="AC28" s="89">
        <f t="shared" si="3"/>
        <v>80849.441327049921</v>
      </c>
      <c r="AD28" s="115"/>
      <c r="AE28" s="116"/>
      <c r="AF28" s="118"/>
      <c r="AG28" s="5"/>
      <c r="AH28" s="4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15" customHeight="1" x14ac:dyDescent="0.25">
      <c r="A29" s="22" t="s">
        <v>92</v>
      </c>
      <c r="B29" s="2">
        <v>370744.3812</v>
      </c>
      <c r="C29" s="2">
        <v>65315.679075045402</v>
      </c>
      <c r="D29" s="89">
        <f t="shared" si="1"/>
        <v>436060.0602750454</v>
      </c>
      <c r="E29" s="2">
        <v>11.290799999999999</v>
      </c>
      <c r="F29" s="89">
        <f t="shared" si="2"/>
        <v>436071.35107504542</v>
      </c>
      <c r="G29" s="2">
        <v>0</v>
      </c>
      <c r="H29" s="2">
        <v>0</v>
      </c>
      <c r="I29" s="2">
        <v>0</v>
      </c>
      <c r="J29" s="2">
        <v>3683.4497000000001</v>
      </c>
      <c r="K29" s="2">
        <v>794.47990000000004</v>
      </c>
      <c r="L29" s="2">
        <v>5.7999999999999995E-7</v>
      </c>
      <c r="M29" s="2">
        <v>6087.4286000000002</v>
      </c>
      <c r="N29" s="2">
        <v>1370.2823000000001</v>
      </c>
      <c r="O29" s="2">
        <v>2890.0111000000002</v>
      </c>
      <c r="P29" s="2">
        <v>0</v>
      </c>
      <c r="Q29" s="2">
        <v>4228.7080999999998</v>
      </c>
      <c r="R29" s="2">
        <v>0</v>
      </c>
      <c r="S29" s="2">
        <v>0</v>
      </c>
      <c r="T29" s="2">
        <v>0</v>
      </c>
      <c r="U29" s="2">
        <v>0.5</v>
      </c>
      <c r="V29" s="2">
        <v>2694.1182999999996</v>
      </c>
      <c r="W29" s="89">
        <f t="shared" si="0"/>
        <v>457820.32907562534</v>
      </c>
      <c r="X29" s="3"/>
      <c r="Y29" s="39">
        <v>5355.83997</v>
      </c>
      <c r="Z29" s="40"/>
      <c r="AA29" s="41">
        <v>0</v>
      </c>
      <c r="AB29" s="3"/>
      <c r="AC29" s="89">
        <f t="shared" si="3"/>
        <v>463176.16904562531</v>
      </c>
      <c r="AD29" s="115"/>
      <c r="AE29" s="116"/>
      <c r="AF29" s="118"/>
      <c r="AG29" s="5"/>
      <c r="AH29" s="4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15" customHeight="1" x14ac:dyDescent="0.25">
      <c r="A30" s="22" t="s">
        <v>93</v>
      </c>
      <c r="B30" s="2">
        <v>165191.639</v>
      </c>
      <c r="C30" s="2">
        <v>32560.353449350954</v>
      </c>
      <c r="D30" s="89">
        <f t="shared" si="1"/>
        <v>197751.99244935095</v>
      </c>
      <c r="E30" s="2">
        <v>2.6333000000000002</v>
      </c>
      <c r="F30" s="89">
        <f t="shared" si="2"/>
        <v>197754.62574935093</v>
      </c>
      <c r="G30" s="2">
        <v>0</v>
      </c>
      <c r="H30" s="2">
        <v>0</v>
      </c>
      <c r="I30" s="2">
        <v>0</v>
      </c>
      <c r="J30" s="2">
        <v>1670.4513999999999</v>
      </c>
      <c r="K30" s="2">
        <v>0</v>
      </c>
      <c r="L30" s="2">
        <v>0</v>
      </c>
      <c r="M30" s="2">
        <v>0</v>
      </c>
      <c r="N30" s="2">
        <v>621.43119999999999</v>
      </c>
      <c r="O30" s="2">
        <v>1158.7074</v>
      </c>
      <c r="P30" s="2">
        <v>0</v>
      </c>
      <c r="Q30" s="2">
        <v>3157.1750999999999</v>
      </c>
      <c r="R30" s="2">
        <v>0</v>
      </c>
      <c r="S30" s="2">
        <v>0</v>
      </c>
      <c r="T30" s="2">
        <v>0</v>
      </c>
      <c r="U30" s="2">
        <v>2.2000000000000002</v>
      </c>
      <c r="V30" s="2">
        <v>1221.7933</v>
      </c>
      <c r="W30" s="89">
        <f t="shared" si="0"/>
        <v>205586.38414935092</v>
      </c>
      <c r="X30" s="3"/>
      <c r="Y30" s="39">
        <v>5686.9811100000006</v>
      </c>
      <c r="Z30" s="40"/>
      <c r="AA30" s="41">
        <v>0</v>
      </c>
      <c r="AB30" s="3"/>
      <c r="AC30" s="89">
        <f t="shared" si="3"/>
        <v>211273.36525935092</v>
      </c>
      <c r="AD30" s="115"/>
      <c r="AE30" s="116"/>
      <c r="AF30" s="118"/>
      <c r="AG30" s="5"/>
      <c r="AH30" s="4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15" customHeight="1" x14ac:dyDescent="0.25">
      <c r="A31" s="22" t="s">
        <v>94</v>
      </c>
      <c r="B31" s="2">
        <v>187257.68890000001</v>
      </c>
      <c r="C31" s="2">
        <v>40456.726591259438</v>
      </c>
      <c r="D31" s="89">
        <f t="shared" si="1"/>
        <v>227714.41549125945</v>
      </c>
      <c r="E31" s="2">
        <v>4.6500000000000004</v>
      </c>
      <c r="F31" s="89">
        <f t="shared" si="2"/>
        <v>227719.06549125945</v>
      </c>
      <c r="G31" s="2">
        <v>0</v>
      </c>
      <c r="H31" s="2">
        <v>0</v>
      </c>
      <c r="I31" s="2">
        <v>0</v>
      </c>
      <c r="J31" s="2">
        <v>1923.5501000000002</v>
      </c>
      <c r="K31" s="2">
        <v>0</v>
      </c>
      <c r="L31" s="2">
        <v>0</v>
      </c>
      <c r="M31" s="2">
        <v>0</v>
      </c>
      <c r="N31" s="2">
        <v>715.58609999999999</v>
      </c>
      <c r="O31" s="2">
        <v>995.07740000000001</v>
      </c>
      <c r="P31" s="2">
        <v>0</v>
      </c>
      <c r="Q31" s="2">
        <v>3083.7525000000001</v>
      </c>
      <c r="R31" s="2">
        <v>0</v>
      </c>
      <c r="S31" s="2">
        <v>0</v>
      </c>
      <c r="T31" s="2">
        <v>0</v>
      </c>
      <c r="U31" s="2">
        <v>2.2000000000000002</v>
      </c>
      <c r="V31" s="2">
        <v>1406.9106999999999</v>
      </c>
      <c r="W31" s="89">
        <f t="shared" si="0"/>
        <v>235846.14229125946</v>
      </c>
      <c r="X31" s="3"/>
      <c r="Y31" s="39">
        <v>16924.926933999999</v>
      </c>
      <c r="Z31" s="40"/>
      <c r="AA31" s="41">
        <v>0</v>
      </c>
      <c r="AB31" s="3"/>
      <c r="AC31" s="89">
        <f t="shared" si="3"/>
        <v>252771.06922525945</v>
      </c>
      <c r="AD31" s="115"/>
      <c r="AE31" s="116"/>
      <c r="AF31" s="118"/>
      <c r="AG31" s="5"/>
      <c r="AH31" s="4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" customHeight="1" x14ac:dyDescent="0.25">
      <c r="A32" s="22" t="s">
        <v>95</v>
      </c>
      <c r="B32" s="2">
        <v>55328.448899999996</v>
      </c>
      <c r="C32" s="2">
        <v>3704.4713505249615</v>
      </c>
      <c r="D32" s="89">
        <f t="shared" si="1"/>
        <v>59032.920250524956</v>
      </c>
      <c r="E32" s="2">
        <v>1</v>
      </c>
      <c r="F32" s="89">
        <f t="shared" si="2"/>
        <v>59033.920250524956</v>
      </c>
      <c r="G32" s="2">
        <v>0</v>
      </c>
      <c r="H32" s="2">
        <v>0</v>
      </c>
      <c r="I32" s="2">
        <v>0</v>
      </c>
      <c r="J32" s="2">
        <v>498.66050000000001</v>
      </c>
      <c r="K32" s="2">
        <v>5.1260000000000003</v>
      </c>
      <c r="L32" s="2">
        <v>0</v>
      </c>
      <c r="M32" s="2">
        <v>39.275300000000001</v>
      </c>
      <c r="N32" s="2">
        <v>185.51270000000002</v>
      </c>
      <c r="O32" s="2">
        <v>523.90300000000002</v>
      </c>
      <c r="P32" s="2">
        <v>0</v>
      </c>
      <c r="Q32" s="2">
        <v>1945.701</v>
      </c>
      <c r="R32" s="2">
        <v>0</v>
      </c>
      <c r="S32" s="2">
        <v>0</v>
      </c>
      <c r="T32" s="2">
        <v>0</v>
      </c>
      <c r="U32" s="2">
        <v>3</v>
      </c>
      <c r="V32" s="2">
        <v>364.73579999999998</v>
      </c>
      <c r="W32" s="89">
        <f t="shared" si="0"/>
        <v>62599.834550524953</v>
      </c>
      <c r="X32" s="3"/>
      <c r="Y32" s="39">
        <v>141.52878000000001</v>
      </c>
      <c r="Z32" s="40"/>
      <c r="AA32" s="43">
        <v>0</v>
      </c>
      <c r="AB32" s="3"/>
      <c r="AC32" s="89">
        <f t="shared" si="3"/>
        <v>62741.363330524953</v>
      </c>
      <c r="AD32" s="115"/>
      <c r="AE32" s="116"/>
      <c r="AF32" s="118"/>
      <c r="AG32" s="5"/>
      <c r="AH32" s="4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s="23" customFormat="1" ht="20.100000000000001" customHeight="1" x14ac:dyDescent="0.2">
      <c r="A33" s="84" t="s">
        <v>20</v>
      </c>
      <c r="B33" s="83">
        <f>SUM(B10:B32)</f>
        <v>3923943.4278000006</v>
      </c>
      <c r="C33" s="83">
        <f>SUM(C10:C32)</f>
        <v>923388.22716285149</v>
      </c>
      <c r="D33" s="83">
        <f>SUM(D10:D32)</f>
        <v>4847331.6549628507</v>
      </c>
      <c r="E33" s="83">
        <f t="shared" ref="E33:W33" si="4">SUM(E10:E32)</f>
        <v>107.0158</v>
      </c>
      <c r="F33" s="83">
        <f>SUM(F10:F32)</f>
        <v>4847438.6707628518</v>
      </c>
      <c r="G33" s="83">
        <f t="shared" si="4"/>
        <v>0</v>
      </c>
      <c r="H33" s="83">
        <f t="shared" si="4"/>
        <v>0</v>
      </c>
      <c r="I33" s="83">
        <f t="shared" si="4"/>
        <v>0</v>
      </c>
      <c r="J33" s="83">
        <f t="shared" si="4"/>
        <v>40946.349799999996</v>
      </c>
      <c r="K33" s="83">
        <f t="shared" si="4"/>
        <v>4780.1576000000005</v>
      </c>
      <c r="L33" s="83">
        <f t="shared" si="4"/>
        <v>7.3E-7</v>
      </c>
      <c r="M33" s="83">
        <f t="shared" si="4"/>
        <v>36625.788100000005</v>
      </c>
      <c r="N33" s="83">
        <f t="shared" si="4"/>
        <v>15232.477600000002</v>
      </c>
      <c r="O33" s="83">
        <f t="shared" si="4"/>
        <v>30473.972799999992</v>
      </c>
      <c r="P33" s="83">
        <f t="shared" si="4"/>
        <v>0</v>
      </c>
      <c r="Q33" s="83">
        <f t="shared" si="4"/>
        <v>72576.943699999989</v>
      </c>
      <c r="R33" s="83">
        <f>SUM(R10:R32)</f>
        <v>0</v>
      </c>
      <c r="S33" s="83">
        <f t="shared" si="4"/>
        <v>0</v>
      </c>
      <c r="T33" s="83">
        <f t="shared" si="4"/>
        <v>0</v>
      </c>
      <c r="U33" s="83">
        <f t="shared" si="4"/>
        <v>45.800000000000004</v>
      </c>
      <c r="V33" s="83">
        <f t="shared" si="4"/>
        <v>29948.524000000001</v>
      </c>
      <c r="W33" s="83">
        <f t="shared" si="4"/>
        <v>5078068.6843635812</v>
      </c>
      <c r="X33" s="48"/>
      <c r="Y33" s="95">
        <f>SUM(Y10:Y32)</f>
        <v>246634.64247199998</v>
      </c>
      <c r="Z33" s="40"/>
      <c r="AA33" s="101">
        <f>SUM(AA10:AA32)</f>
        <v>0</v>
      </c>
      <c r="AB33" s="6"/>
      <c r="AC33" s="93">
        <f>SUM(AC10:AC32)</f>
        <v>5324703.3268355811</v>
      </c>
      <c r="AD33" s="115"/>
      <c r="AE33" s="116"/>
      <c r="AF33" s="118"/>
      <c r="AG33" s="6"/>
      <c r="AH33" s="4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15" customHeight="1" x14ac:dyDescent="0.25">
      <c r="A34" s="22" t="s">
        <v>11</v>
      </c>
      <c r="B34" s="2">
        <v>65356.025600000001</v>
      </c>
      <c r="C34" s="2">
        <v>52711.814767574389</v>
      </c>
      <c r="D34" s="89">
        <f>B34+C34</f>
        <v>118067.84036757439</v>
      </c>
      <c r="E34" s="2">
        <v>0</v>
      </c>
      <c r="F34" s="89">
        <f>D34+E34</f>
        <v>118067.84036757439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954.49480000000005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89">
        <f>SUM(F34:V34)</f>
        <v>119022.33516757439</v>
      </c>
      <c r="X34" s="3"/>
      <c r="Y34" s="39"/>
      <c r="Z34" s="40"/>
      <c r="AA34" s="97">
        <v>0</v>
      </c>
      <c r="AB34" s="3"/>
      <c r="AC34" s="89">
        <f>+W34+Y34+AA34</f>
        <v>119022.33516757439</v>
      </c>
      <c r="AD34" s="115"/>
      <c r="AE34" s="116"/>
      <c r="AF34" s="118"/>
      <c r="AG34" s="5"/>
      <c r="AH34" s="4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15" customHeight="1" x14ac:dyDescent="0.25">
      <c r="A35" s="22" t="s">
        <v>56</v>
      </c>
      <c r="B35" s="2">
        <v>45.8</v>
      </c>
      <c r="C35" s="2">
        <v>0</v>
      </c>
      <c r="D35" s="89">
        <f>B35+C35</f>
        <v>45.8</v>
      </c>
      <c r="E35" s="2">
        <v>0</v>
      </c>
      <c r="F35" s="89">
        <f>D35+E35</f>
        <v>45.8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89"/>
      <c r="X35" s="3"/>
      <c r="Y35" s="39"/>
      <c r="Z35" s="40"/>
      <c r="AA35" s="41"/>
      <c r="AB35" s="3"/>
      <c r="AC35" s="89">
        <f t="shared" si="3"/>
        <v>0</v>
      </c>
      <c r="AD35" s="115"/>
      <c r="AF35" s="118"/>
      <c r="AG35" s="5"/>
      <c r="AH35" s="4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15" customHeight="1" x14ac:dyDescent="0.25">
      <c r="A36" s="22" t="s">
        <v>57</v>
      </c>
      <c r="B36" s="2">
        <v>3393607.0699</v>
      </c>
      <c r="C36" s="2">
        <v>0</v>
      </c>
      <c r="D36" s="89">
        <f>B36+C36</f>
        <v>3393607.0699</v>
      </c>
      <c r="E36" s="2">
        <v>0</v>
      </c>
      <c r="F36" s="89">
        <f>D36+E36</f>
        <v>3393607.0699</v>
      </c>
      <c r="G36" s="2">
        <v>0</v>
      </c>
      <c r="H36" s="2">
        <v>0</v>
      </c>
      <c r="I36" s="2">
        <v>0</v>
      </c>
      <c r="J36" s="2">
        <v>29663.175999999999</v>
      </c>
      <c r="K36" s="2">
        <v>0</v>
      </c>
      <c r="L36" s="2">
        <v>0</v>
      </c>
      <c r="M36" s="2">
        <v>0</v>
      </c>
      <c r="N36" s="2">
        <v>0</v>
      </c>
      <c r="O36" s="2">
        <v>50669.930100000005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89">
        <f>SUM(F36:V36)</f>
        <v>3473940.176</v>
      </c>
      <c r="X36" s="3"/>
      <c r="Y36" s="39">
        <f>-SUM(Y33)</f>
        <v>-246634.64247199998</v>
      </c>
      <c r="Z36" s="40"/>
      <c r="AA36" s="41">
        <f>-(AA33+AA34)</f>
        <v>0</v>
      </c>
      <c r="AB36" s="3"/>
      <c r="AC36" s="89">
        <f>+W36+Y36+AA36</f>
        <v>3227305.5335280001</v>
      </c>
      <c r="AD36" s="115"/>
      <c r="AE36" s="116"/>
      <c r="AF36" s="118"/>
      <c r="AG36" s="5"/>
      <c r="AH36" s="4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15" customHeight="1" x14ac:dyDescent="0.25">
      <c r="A37" s="22" t="s">
        <v>58</v>
      </c>
      <c r="B37" s="2">
        <v>0</v>
      </c>
      <c r="C37" s="2">
        <v>0</v>
      </c>
      <c r="D37" s="89">
        <f>B37+C37</f>
        <v>0</v>
      </c>
      <c r="E37" s="2">
        <v>0</v>
      </c>
      <c r="F37" s="89">
        <f>D37+E37</f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545821.11639999994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69735.353099999993</v>
      </c>
      <c r="W37" s="89">
        <f>SUM(F37:V37)</f>
        <v>615556.46949999989</v>
      </c>
      <c r="X37" s="3"/>
      <c r="Y37" s="39"/>
      <c r="Z37" s="40"/>
      <c r="AA37" s="41"/>
      <c r="AB37" s="3"/>
      <c r="AC37" s="89">
        <f t="shared" si="3"/>
        <v>615556.46949999989</v>
      </c>
      <c r="AD37" s="115"/>
      <c r="AE37" s="116"/>
      <c r="AF37" s="118"/>
      <c r="AG37" s="5"/>
      <c r="AH37" s="4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5" customHeight="1" x14ac:dyDescent="0.25">
      <c r="A38" s="36" t="s">
        <v>59</v>
      </c>
      <c r="B38" s="37">
        <v>84334.171700000006</v>
      </c>
      <c r="C38" s="37">
        <v>0</v>
      </c>
      <c r="D38" s="89">
        <f>B38+C38</f>
        <v>84334.171700000006</v>
      </c>
      <c r="E38" s="37">
        <v>0</v>
      </c>
      <c r="F38" s="89">
        <f>D38+E38</f>
        <v>84334.171700000006</v>
      </c>
      <c r="G38" s="37">
        <v>0</v>
      </c>
      <c r="H38" s="37">
        <v>0</v>
      </c>
      <c r="I38" s="37">
        <v>0</v>
      </c>
      <c r="J38" s="37">
        <v>712.37209999999993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90">
        <f>SUM(F38:V38)</f>
        <v>85046.543799999999</v>
      </c>
      <c r="X38" s="3"/>
      <c r="Y38" s="42"/>
      <c r="Z38" s="40"/>
      <c r="AA38" s="43"/>
      <c r="AB38" s="3"/>
      <c r="AC38" s="90">
        <f t="shared" si="3"/>
        <v>85046.543799999999</v>
      </c>
      <c r="AD38" s="115"/>
      <c r="AE38" s="116"/>
      <c r="AF38" s="118"/>
      <c r="AG38" s="5"/>
      <c r="AH38" s="4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23" customFormat="1" ht="20.100000000000001" customHeight="1" x14ac:dyDescent="0.2">
      <c r="A39" s="86" t="s">
        <v>60</v>
      </c>
      <c r="B39" s="85">
        <f>+SUM(B33:B38)</f>
        <v>7467286.4950000001</v>
      </c>
      <c r="C39" s="85">
        <f>+SUM(C33:C38)</f>
        <v>976100.04193042591</v>
      </c>
      <c r="D39" s="85">
        <f>+SUM(D33:D38)</f>
        <v>8443386.5369304251</v>
      </c>
      <c r="E39" s="85">
        <f t="shared" ref="E39:V39" si="5">+SUM(E33:E38)</f>
        <v>107.0158</v>
      </c>
      <c r="F39" s="85">
        <f>SUM(F33:F38)</f>
        <v>8443493.5527304262</v>
      </c>
      <c r="G39" s="85">
        <f t="shared" si="5"/>
        <v>0</v>
      </c>
      <c r="H39" s="85">
        <f t="shared" si="5"/>
        <v>0</v>
      </c>
      <c r="I39" s="85">
        <f t="shared" si="5"/>
        <v>0</v>
      </c>
      <c r="J39" s="85">
        <f t="shared" si="5"/>
        <v>71321.897899999996</v>
      </c>
      <c r="K39" s="85">
        <f t="shared" si="5"/>
        <v>4780.1576000000005</v>
      </c>
      <c r="L39" s="85">
        <f t="shared" si="5"/>
        <v>7.3E-7</v>
      </c>
      <c r="M39" s="85">
        <f t="shared" si="5"/>
        <v>582446.90449999995</v>
      </c>
      <c r="N39" s="85">
        <f t="shared" si="5"/>
        <v>15232.477600000002</v>
      </c>
      <c r="O39" s="85">
        <f t="shared" si="5"/>
        <v>81143.902900000001</v>
      </c>
      <c r="P39" s="85">
        <f t="shared" si="5"/>
        <v>0</v>
      </c>
      <c r="Q39" s="85">
        <f t="shared" si="5"/>
        <v>73531.438499999989</v>
      </c>
      <c r="R39" s="85">
        <f t="shared" si="5"/>
        <v>0</v>
      </c>
      <c r="S39" s="85">
        <f t="shared" si="5"/>
        <v>0</v>
      </c>
      <c r="T39" s="85">
        <f t="shared" si="5"/>
        <v>0</v>
      </c>
      <c r="U39" s="85">
        <f t="shared" si="5"/>
        <v>45.800000000000004</v>
      </c>
      <c r="V39" s="85">
        <f t="shared" si="5"/>
        <v>99683.877099999998</v>
      </c>
      <c r="W39" s="85">
        <f>+SUM(W33:W38)</f>
        <v>9371634.2088311557</v>
      </c>
      <c r="X39" s="47"/>
      <c r="Y39" s="46">
        <f>+SUM(Y33:Y38)</f>
        <v>0</v>
      </c>
      <c r="Z39" s="49"/>
      <c r="AA39" s="102"/>
      <c r="AB39" s="7"/>
      <c r="AC39" s="94">
        <f>+SUM(AC33:AC38)</f>
        <v>9371634.2088311557</v>
      </c>
      <c r="AD39" s="115"/>
      <c r="AE39" s="116"/>
      <c r="AF39" s="118"/>
      <c r="AG39" s="6"/>
      <c r="AH39" s="4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1:52" ht="15" customHeight="1" x14ac:dyDescent="0.2">
      <c r="R40" s="115"/>
      <c r="T40" s="115"/>
      <c r="X40" s="116"/>
      <c r="Y40" s="116"/>
      <c r="Z40" s="116"/>
      <c r="AA40" s="116"/>
      <c r="AB40" s="116"/>
      <c r="AC40" s="116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15" customHeight="1" x14ac:dyDescent="0.2"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ht="15" customHeight="1" x14ac:dyDescent="0.2"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8"/>
      <c r="Y42" s="118"/>
      <c r="Z42" s="118"/>
      <c r="AA42" s="118"/>
      <c r="AB42" s="118"/>
      <c r="AC42" s="118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ht="15" customHeight="1" x14ac:dyDescent="0.2">
      <c r="A43" s="5"/>
      <c r="B43" s="5"/>
      <c r="C43" s="5"/>
      <c r="D43" s="5"/>
      <c r="E43" s="5"/>
      <c r="F43" s="1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s="5" customFormat="1" ht="15" customHeight="1" x14ac:dyDescent="0.2">
      <c r="A44" s="24" t="s">
        <v>61</v>
      </c>
      <c r="B44" s="25"/>
      <c r="C44" s="25"/>
      <c r="D44" s="45"/>
      <c r="E44" s="44">
        <v>3367588.8080000002</v>
      </c>
      <c r="F44" s="119"/>
      <c r="J44" s="13" t="s">
        <v>70</v>
      </c>
      <c r="K44" s="11" t="s">
        <v>71</v>
      </c>
      <c r="W44" s="4"/>
      <c r="AD44" s="11"/>
      <c r="AE44" s="11"/>
      <c r="AF44" s="11"/>
    </row>
    <row r="45" spans="1:52" s="5" customFormat="1" ht="15" customHeight="1" x14ac:dyDescent="0.2">
      <c r="A45" s="26" t="s">
        <v>62</v>
      </c>
      <c r="B45" s="27"/>
      <c r="C45" s="27"/>
      <c r="D45" s="29"/>
      <c r="E45" s="44">
        <v>4711514.9148999993</v>
      </c>
      <c r="F45" s="119"/>
      <c r="K45" s="11" t="s">
        <v>72</v>
      </c>
      <c r="W45" s="13"/>
      <c r="Y45" s="13"/>
      <c r="AA45" s="13"/>
      <c r="AC45" s="13"/>
      <c r="AD45" s="11"/>
      <c r="AE45" s="11"/>
      <c r="AF45" s="11"/>
    </row>
    <row r="46" spans="1:52" s="5" customFormat="1" ht="15" hidden="1" customHeight="1" x14ac:dyDescent="0.2">
      <c r="A46" s="155"/>
      <c r="B46" s="156"/>
      <c r="C46" s="156"/>
      <c r="D46" s="29"/>
      <c r="E46" s="44"/>
      <c r="F46" s="119"/>
      <c r="K46" s="5" t="s">
        <v>69</v>
      </c>
      <c r="AD46" s="11"/>
      <c r="AE46" s="11"/>
      <c r="AF46" s="11"/>
    </row>
    <row r="47" spans="1:52" s="5" customFormat="1" ht="15" customHeight="1" x14ac:dyDescent="0.2">
      <c r="A47" s="28" t="s">
        <v>67</v>
      </c>
      <c r="B47" s="27"/>
      <c r="C47" s="27"/>
      <c r="D47" s="29"/>
      <c r="E47" s="44">
        <v>329060.853</v>
      </c>
      <c r="F47" s="119"/>
      <c r="K47" s="11" t="s">
        <v>103</v>
      </c>
      <c r="AD47" s="11"/>
      <c r="AE47" s="11"/>
      <c r="AF47" s="11"/>
    </row>
    <row r="48" spans="1:52" s="5" customFormat="1" ht="15" customHeight="1" x14ac:dyDescent="0.2">
      <c r="A48" s="28" t="s">
        <v>97</v>
      </c>
      <c r="B48" s="27"/>
      <c r="C48" s="27"/>
      <c r="D48" s="29"/>
      <c r="E48" s="44">
        <v>477.154</v>
      </c>
      <c r="F48" s="119"/>
      <c r="K48" s="11" t="s">
        <v>101</v>
      </c>
      <c r="AD48" s="11"/>
      <c r="AE48" s="11"/>
      <c r="AF48" s="11"/>
    </row>
    <row r="49" spans="1:52" s="5" customFormat="1" ht="15" customHeight="1" x14ac:dyDescent="0.2">
      <c r="A49" s="26" t="s">
        <v>63</v>
      </c>
      <c r="B49" s="27"/>
      <c r="C49" s="27"/>
      <c r="D49" s="29"/>
      <c r="E49" s="44">
        <v>10298.4323</v>
      </c>
      <c r="F49" s="119"/>
      <c r="AD49" s="11"/>
      <c r="AE49" s="11"/>
      <c r="AF49" s="11"/>
    </row>
    <row r="50" spans="1:52" s="5" customFormat="1" ht="15" customHeight="1" x14ac:dyDescent="0.2">
      <c r="A50" s="26" t="s">
        <v>64</v>
      </c>
      <c r="B50" s="27"/>
      <c r="C50" s="27"/>
      <c r="D50" s="29"/>
      <c r="E50" s="44">
        <v>14522.809499999999</v>
      </c>
      <c r="F50" s="119"/>
    </row>
    <row r="51" spans="1:52" s="5" customFormat="1" ht="15" customHeight="1" x14ac:dyDescent="0.2">
      <c r="A51" s="28" t="s">
        <v>98</v>
      </c>
      <c r="B51" s="27"/>
      <c r="C51" s="27"/>
      <c r="D51" s="29"/>
      <c r="E51" s="44">
        <v>10030.581030426025</v>
      </c>
      <c r="F51" s="119"/>
    </row>
    <row r="52" spans="1:52" s="56" customFormat="1" ht="20.100000000000001" customHeight="1" x14ac:dyDescent="0.2">
      <c r="A52" s="159" t="s">
        <v>65</v>
      </c>
      <c r="B52" s="160"/>
      <c r="C52" s="160"/>
      <c r="D52" s="57"/>
      <c r="E52" s="87">
        <f>SUM(E44:E51)</f>
        <v>8443493.5527304243</v>
      </c>
      <c r="F52" s="120"/>
    </row>
    <row r="53" spans="1:52" s="5" customFormat="1" ht="15" customHeight="1" x14ac:dyDescent="0.2">
      <c r="A53" s="155"/>
      <c r="B53" s="156"/>
      <c r="C53" s="156"/>
      <c r="D53" s="29"/>
      <c r="E53" s="44">
        <v>0</v>
      </c>
      <c r="F53" s="119"/>
    </row>
    <row r="54" spans="1:52" s="5" customFormat="1" ht="15" customHeight="1" x14ac:dyDescent="0.2">
      <c r="A54" s="155" t="s">
        <v>66</v>
      </c>
      <c r="B54" s="156"/>
      <c r="C54" s="156"/>
      <c r="D54" s="29"/>
      <c r="E54" s="44">
        <v>45.8</v>
      </c>
      <c r="F54" s="119"/>
    </row>
    <row r="55" spans="1:52" s="5" customFormat="1" ht="20.100000000000001" customHeight="1" x14ac:dyDescent="0.2">
      <c r="A55" s="157" t="s">
        <v>68</v>
      </c>
      <c r="B55" s="158"/>
      <c r="C55" s="158"/>
      <c r="D55" s="58"/>
      <c r="E55" s="88">
        <f>+E52-E53-E54</f>
        <v>8443447.7527304236</v>
      </c>
      <c r="F55" s="119"/>
    </row>
    <row r="56" spans="1:52" x14ac:dyDescent="0.2">
      <c r="A56" s="5"/>
      <c r="B56" s="5"/>
      <c r="C56" s="5"/>
      <c r="D56" s="5"/>
      <c r="E56" s="5"/>
      <c r="F56" s="31"/>
      <c r="G56" s="31"/>
      <c r="H56" s="31"/>
      <c r="I56" s="31"/>
      <c r="J56" s="32"/>
      <c r="K56" s="5"/>
      <c r="L56" s="31"/>
      <c r="M56" s="31"/>
      <c r="N56" s="31"/>
      <c r="V56" s="21"/>
      <c r="W56" s="21"/>
      <c r="X56" s="5"/>
      <c r="Z56" s="5"/>
      <c r="AA56" s="21" t="s">
        <v>12</v>
      </c>
      <c r="AB56" s="5"/>
      <c r="AC56" s="1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2">
      <c r="A57" s="15" t="s">
        <v>14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13"/>
      <c r="X57" s="5"/>
      <c r="Z57" s="5"/>
      <c r="AA57" s="33"/>
      <c r="AB57" s="5"/>
      <c r="AC57" s="33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2">
      <c r="A58" s="59" t="s">
        <v>104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13"/>
      <c r="X58" s="5"/>
      <c r="Z58" s="5"/>
      <c r="AA58" s="33"/>
      <c r="AB58" s="5"/>
      <c r="AC58" s="33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ht="13.5" thickBot="1" x14ac:dyDescent="0.25">
      <c r="A59" s="35" t="s">
        <v>99</v>
      </c>
      <c r="B59" s="34"/>
      <c r="C59" s="34"/>
      <c r="D59" s="34"/>
      <c r="E59" s="34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34"/>
      <c r="Y59" s="35"/>
      <c r="Z59" s="34"/>
      <c r="AA59" s="19"/>
      <c r="AB59" s="34"/>
      <c r="AC59" s="19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ht="15" customHeight="1" x14ac:dyDescent="0.2">
      <c r="A60" s="96" t="s">
        <v>100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V60" s="5"/>
      <c r="W60" s="13"/>
      <c r="X60" s="5"/>
      <c r="Y60" s="16"/>
      <c r="Z60" s="5"/>
      <c r="AA60" s="13"/>
      <c r="AB60" s="5"/>
      <c r="AC60" s="13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1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ht="1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1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ht="1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ht="1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P65" s="5"/>
      <c r="Q65" s="5"/>
      <c r="R65" s="5"/>
      <c r="S65" s="5"/>
      <c r="T65" s="5"/>
      <c r="U65" s="5"/>
      <c r="V65" s="5"/>
      <c r="W65" s="13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1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33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1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ht="1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ht="1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</sheetData>
  <mergeCells count="10">
    <mergeCell ref="R6:T6"/>
    <mergeCell ref="R7:T7"/>
    <mergeCell ref="P8:P9"/>
    <mergeCell ref="T8:T9"/>
    <mergeCell ref="A46:C46"/>
    <mergeCell ref="A52:C52"/>
    <mergeCell ref="A53:C53"/>
    <mergeCell ref="A54:C54"/>
    <mergeCell ref="A55:C55"/>
    <mergeCell ref="G6:I7"/>
  </mergeCells>
  <printOptions horizontalCentered="1" verticalCentered="1" gridLinesSet="0"/>
  <pageMargins left="0" right="0" top="0" bottom="0" header="0" footer="0"/>
  <pageSetup paperSize="5" scale="17" pageOrder="overThenDown" orientation="landscape" horizontalDpi="4294967294" verticalDpi="4294967294" r:id="rId1"/>
  <headerFooter alignWithMargins="0"/>
  <ignoredErrors>
    <ignoredError sqref="D33 F39 F33 W33 AC33" formula="1"/>
    <ignoredError sqref="W9:Y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108B8-D05E-49ED-8572-2D117CDE070E}">
  <sheetPr>
    <pageSetUpPr fitToPage="1"/>
  </sheetPr>
  <dimension ref="A1:AZ77"/>
  <sheetViews>
    <sheetView showGridLines="0" showZeros="0" topLeftCell="P4" zoomScaleNormal="100" workbookViewId="0">
      <selection activeCell="A5" sqref="A5"/>
    </sheetView>
  </sheetViews>
  <sheetFormatPr baseColWidth="10" defaultColWidth="27.5546875" defaultRowHeight="12.75" x14ac:dyDescent="0.2"/>
  <cols>
    <col min="1" max="1" width="19.44140625" style="11" customWidth="1"/>
    <col min="2" max="3" width="12.77734375" style="11" customWidth="1"/>
    <col min="4" max="4" width="13" style="11" customWidth="1"/>
    <col min="5" max="6" width="12.77734375" style="11" customWidth="1"/>
    <col min="7" max="7" width="16.77734375" style="11" hidden="1" customWidth="1"/>
    <col min="8" max="8" width="18.33203125" style="11" hidden="1" customWidth="1"/>
    <col min="9" max="9" width="20.21875" style="11" hidden="1" customWidth="1"/>
    <col min="10" max="18" width="12.77734375" style="11" customWidth="1"/>
    <col min="19" max="19" width="27.5546875" style="11" hidden="1" customWidth="1"/>
    <col min="20" max="23" width="12.77734375" style="11" customWidth="1"/>
    <col min="24" max="24" width="1.77734375" style="11" customWidth="1"/>
    <col min="25" max="25" width="12.77734375" style="11" customWidth="1"/>
    <col min="26" max="26" width="1.77734375" style="11" customWidth="1"/>
    <col min="27" max="28" width="27.5546875" style="11" hidden="1" customWidth="1"/>
    <col min="29" max="29" width="12.77734375" style="11" customWidth="1"/>
    <col min="30" max="30" width="17.88671875" style="11" customWidth="1"/>
    <col min="31" max="31" width="11.77734375" style="11" customWidth="1"/>
    <col min="32" max="32" width="12" style="11" customWidth="1"/>
    <col min="33" max="256" width="27.5546875" style="11"/>
    <col min="257" max="257" width="19.44140625" style="11" customWidth="1"/>
    <col min="258" max="259" width="12.77734375" style="11" customWidth="1"/>
    <col min="260" max="260" width="13" style="11" customWidth="1"/>
    <col min="261" max="262" width="12.77734375" style="11" customWidth="1"/>
    <col min="263" max="265" width="0" style="11" hidden="1" customWidth="1"/>
    <col min="266" max="274" width="12.77734375" style="11" customWidth="1"/>
    <col min="275" max="275" width="0" style="11" hidden="1" customWidth="1"/>
    <col min="276" max="279" width="12.77734375" style="11" customWidth="1"/>
    <col min="280" max="280" width="1.77734375" style="11" customWidth="1"/>
    <col min="281" max="281" width="12.77734375" style="11" customWidth="1"/>
    <col min="282" max="282" width="1.77734375" style="11" customWidth="1"/>
    <col min="283" max="284" width="0" style="11" hidden="1" customWidth="1"/>
    <col min="285" max="285" width="12.77734375" style="11" customWidth="1"/>
    <col min="286" max="286" width="17.88671875" style="11" customWidth="1"/>
    <col min="287" max="287" width="11.77734375" style="11" customWidth="1"/>
    <col min="288" max="288" width="12" style="11" customWidth="1"/>
    <col min="289" max="512" width="27.5546875" style="11"/>
    <col min="513" max="513" width="19.44140625" style="11" customWidth="1"/>
    <col min="514" max="515" width="12.77734375" style="11" customWidth="1"/>
    <col min="516" max="516" width="13" style="11" customWidth="1"/>
    <col min="517" max="518" width="12.77734375" style="11" customWidth="1"/>
    <col min="519" max="521" width="0" style="11" hidden="1" customWidth="1"/>
    <col min="522" max="530" width="12.77734375" style="11" customWidth="1"/>
    <col min="531" max="531" width="0" style="11" hidden="1" customWidth="1"/>
    <col min="532" max="535" width="12.77734375" style="11" customWidth="1"/>
    <col min="536" max="536" width="1.77734375" style="11" customWidth="1"/>
    <col min="537" max="537" width="12.77734375" style="11" customWidth="1"/>
    <col min="538" max="538" width="1.77734375" style="11" customWidth="1"/>
    <col min="539" max="540" width="0" style="11" hidden="1" customWidth="1"/>
    <col min="541" max="541" width="12.77734375" style="11" customWidth="1"/>
    <col min="542" max="542" width="17.88671875" style="11" customWidth="1"/>
    <col min="543" max="543" width="11.77734375" style="11" customWidth="1"/>
    <col min="544" max="544" width="12" style="11" customWidth="1"/>
    <col min="545" max="768" width="27.5546875" style="11"/>
    <col min="769" max="769" width="19.44140625" style="11" customWidth="1"/>
    <col min="770" max="771" width="12.77734375" style="11" customWidth="1"/>
    <col min="772" max="772" width="13" style="11" customWidth="1"/>
    <col min="773" max="774" width="12.77734375" style="11" customWidth="1"/>
    <col min="775" max="777" width="0" style="11" hidden="1" customWidth="1"/>
    <col min="778" max="786" width="12.77734375" style="11" customWidth="1"/>
    <col min="787" max="787" width="0" style="11" hidden="1" customWidth="1"/>
    <col min="788" max="791" width="12.77734375" style="11" customWidth="1"/>
    <col min="792" max="792" width="1.77734375" style="11" customWidth="1"/>
    <col min="793" max="793" width="12.77734375" style="11" customWidth="1"/>
    <col min="794" max="794" width="1.77734375" style="11" customWidth="1"/>
    <col min="795" max="796" width="0" style="11" hidden="1" customWidth="1"/>
    <col min="797" max="797" width="12.77734375" style="11" customWidth="1"/>
    <col min="798" max="798" width="17.88671875" style="11" customWidth="1"/>
    <col min="799" max="799" width="11.77734375" style="11" customWidth="1"/>
    <col min="800" max="800" width="12" style="11" customWidth="1"/>
    <col min="801" max="1024" width="27.5546875" style="11"/>
    <col min="1025" max="1025" width="19.44140625" style="11" customWidth="1"/>
    <col min="1026" max="1027" width="12.77734375" style="11" customWidth="1"/>
    <col min="1028" max="1028" width="13" style="11" customWidth="1"/>
    <col min="1029" max="1030" width="12.77734375" style="11" customWidth="1"/>
    <col min="1031" max="1033" width="0" style="11" hidden="1" customWidth="1"/>
    <col min="1034" max="1042" width="12.77734375" style="11" customWidth="1"/>
    <col min="1043" max="1043" width="0" style="11" hidden="1" customWidth="1"/>
    <col min="1044" max="1047" width="12.77734375" style="11" customWidth="1"/>
    <col min="1048" max="1048" width="1.77734375" style="11" customWidth="1"/>
    <col min="1049" max="1049" width="12.77734375" style="11" customWidth="1"/>
    <col min="1050" max="1050" width="1.77734375" style="11" customWidth="1"/>
    <col min="1051" max="1052" width="0" style="11" hidden="1" customWidth="1"/>
    <col min="1053" max="1053" width="12.77734375" style="11" customWidth="1"/>
    <col min="1054" max="1054" width="17.88671875" style="11" customWidth="1"/>
    <col min="1055" max="1055" width="11.77734375" style="11" customWidth="1"/>
    <col min="1056" max="1056" width="12" style="11" customWidth="1"/>
    <col min="1057" max="1280" width="27.5546875" style="11"/>
    <col min="1281" max="1281" width="19.44140625" style="11" customWidth="1"/>
    <col min="1282" max="1283" width="12.77734375" style="11" customWidth="1"/>
    <col min="1284" max="1284" width="13" style="11" customWidth="1"/>
    <col min="1285" max="1286" width="12.77734375" style="11" customWidth="1"/>
    <col min="1287" max="1289" width="0" style="11" hidden="1" customWidth="1"/>
    <col min="1290" max="1298" width="12.77734375" style="11" customWidth="1"/>
    <col min="1299" max="1299" width="0" style="11" hidden="1" customWidth="1"/>
    <col min="1300" max="1303" width="12.77734375" style="11" customWidth="1"/>
    <col min="1304" max="1304" width="1.77734375" style="11" customWidth="1"/>
    <col min="1305" max="1305" width="12.77734375" style="11" customWidth="1"/>
    <col min="1306" max="1306" width="1.77734375" style="11" customWidth="1"/>
    <col min="1307" max="1308" width="0" style="11" hidden="1" customWidth="1"/>
    <col min="1309" max="1309" width="12.77734375" style="11" customWidth="1"/>
    <col min="1310" max="1310" width="17.88671875" style="11" customWidth="1"/>
    <col min="1311" max="1311" width="11.77734375" style="11" customWidth="1"/>
    <col min="1312" max="1312" width="12" style="11" customWidth="1"/>
    <col min="1313" max="1536" width="27.5546875" style="11"/>
    <col min="1537" max="1537" width="19.44140625" style="11" customWidth="1"/>
    <col min="1538" max="1539" width="12.77734375" style="11" customWidth="1"/>
    <col min="1540" max="1540" width="13" style="11" customWidth="1"/>
    <col min="1541" max="1542" width="12.77734375" style="11" customWidth="1"/>
    <col min="1543" max="1545" width="0" style="11" hidden="1" customWidth="1"/>
    <col min="1546" max="1554" width="12.77734375" style="11" customWidth="1"/>
    <col min="1555" max="1555" width="0" style="11" hidden="1" customWidth="1"/>
    <col min="1556" max="1559" width="12.77734375" style="11" customWidth="1"/>
    <col min="1560" max="1560" width="1.77734375" style="11" customWidth="1"/>
    <col min="1561" max="1561" width="12.77734375" style="11" customWidth="1"/>
    <col min="1562" max="1562" width="1.77734375" style="11" customWidth="1"/>
    <col min="1563" max="1564" width="0" style="11" hidden="1" customWidth="1"/>
    <col min="1565" max="1565" width="12.77734375" style="11" customWidth="1"/>
    <col min="1566" max="1566" width="17.88671875" style="11" customWidth="1"/>
    <col min="1567" max="1567" width="11.77734375" style="11" customWidth="1"/>
    <col min="1568" max="1568" width="12" style="11" customWidth="1"/>
    <col min="1569" max="1792" width="27.5546875" style="11"/>
    <col min="1793" max="1793" width="19.44140625" style="11" customWidth="1"/>
    <col min="1794" max="1795" width="12.77734375" style="11" customWidth="1"/>
    <col min="1796" max="1796" width="13" style="11" customWidth="1"/>
    <col min="1797" max="1798" width="12.77734375" style="11" customWidth="1"/>
    <col min="1799" max="1801" width="0" style="11" hidden="1" customWidth="1"/>
    <col min="1802" max="1810" width="12.77734375" style="11" customWidth="1"/>
    <col min="1811" max="1811" width="0" style="11" hidden="1" customWidth="1"/>
    <col min="1812" max="1815" width="12.77734375" style="11" customWidth="1"/>
    <col min="1816" max="1816" width="1.77734375" style="11" customWidth="1"/>
    <col min="1817" max="1817" width="12.77734375" style="11" customWidth="1"/>
    <col min="1818" max="1818" width="1.77734375" style="11" customWidth="1"/>
    <col min="1819" max="1820" width="0" style="11" hidden="1" customWidth="1"/>
    <col min="1821" max="1821" width="12.77734375" style="11" customWidth="1"/>
    <col min="1822" max="1822" width="17.88671875" style="11" customWidth="1"/>
    <col min="1823" max="1823" width="11.77734375" style="11" customWidth="1"/>
    <col min="1824" max="1824" width="12" style="11" customWidth="1"/>
    <col min="1825" max="2048" width="27.5546875" style="11"/>
    <col min="2049" max="2049" width="19.44140625" style="11" customWidth="1"/>
    <col min="2050" max="2051" width="12.77734375" style="11" customWidth="1"/>
    <col min="2052" max="2052" width="13" style="11" customWidth="1"/>
    <col min="2053" max="2054" width="12.77734375" style="11" customWidth="1"/>
    <col min="2055" max="2057" width="0" style="11" hidden="1" customWidth="1"/>
    <col min="2058" max="2066" width="12.77734375" style="11" customWidth="1"/>
    <col min="2067" max="2067" width="0" style="11" hidden="1" customWidth="1"/>
    <col min="2068" max="2071" width="12.77734375" style="11" customWidth="1"/>
    <col min="2072" max="2072" width="1.77734375" style="11" customWidth="1"/>
    <col min="2073" max="2073" width="12.77734375" style="11" customWidth="1"/>
    <col min="2074" max="2074" width="1.77734375" style="11" customWidth="1"/>
    <col min="2075" max="2076" width="0" style="11" hidden="1" customWidth="1"/>
    <col min="2077" max="2077" width="12.77734375" style="11" customWidth="1"/>
    <col min="2078" max="2078" width="17.88671875" style="11" customWidth="1"/>
    <col min="2079" max="2079" width="11.77734375" style="11" customWidth="1"/>
    <col min="2080" max="2080" width="12" style="11" customWidth="1"/>
    <col min="2081" max="2304" width="27.5546875" style="11"/>
    <col min="2305" max="2305" width="19.44140625" style="11" customWidth="1"/>
    <col min="2306" max="2307" width="12.77734375" style="11" customWidth="1"/>
    <col min="2308" max="2308" width="13" style="11" customWidth="1"/>
    <col min="2309" max="2310" width="12.77734375" style="11" customWidth="1"/>
    <col min="2311" max="2313" width="0" style="11" hidden="1" customWidth="1"/>
    <col min="2314" max="2322" width="12.77734375" style="11" customWidth="1"/>
    <col min="2323" max="2323" width="0" style="11" hidden="1" customWidth="1"/>
    <col min="2324" max="2327" width="12.77734375" style="11" customWidth="1"/>
    <col min="2328" max="2328" width="1.77734375" style="11" customWidth="1"/>
    <col min="2329" max="2329" width="12.77734375" style="11" customWidth="1"/>
    <col min="2330" max="2330" width="1.77734375" style="11" customWidth="1"/>
    <col min="2331" max="2332" width="0" style="11" hidden="1" customWidth="1"/>
    <col min="2333" max="2333" width="12.77734375" style="11" customWidth="1"/>
    <col min="2334" max="2334" width="17.88671875" style="11" customWidth="1"/>
    <col min="2335" max="2335" width="11.77734375" style="11" customWidth="1"/>
    <col min="2336" max="2336" width="12" style="11" customWidth="1"/>
    <col min="2337" max="2560" width="27.5546875" style="11"/>
    <col min="2561" max="2561" width="19.44140625" style="11" customWidth="1"/>
    <col min="2562" max="2563" width="12.77734375" style="11" customWidth="1"/>
    <col min="2564" max="2564" width="13" style="11" customWidth="1"/>
    <col min="2565" max="2566" width="12.77734375" style="11" customWidth="1"/>
    <col min="2567" max="2569" width="0" style="11" hidden="1" customWidth="1"/>
    <col min="2570" max="2578" width="12.77734375" style="11" customWidth="1"/>
    <col min="2579" max="2579" width="0" style="11" hidden="1" customWidth="1"/>
    <col min="2580" max="2583" width="12.77734375" style="11" customWidth="1"/>
    <col min="2584" max="2584" width="1.77734375" style="11" customWidth="1"/>
    <col min="2585" max="2585" width="12.77734375" style="11" customWidth="1"/>
    <col min="2586" max="2586" width="1.77734375" style="11" customWidth="1"/>
    <col min="2587" max="2588" width="0" style="11" hidden="1" customWidth="1"/>
    <col min="2589" max="2589" width="12.77734375" style="11" customWidth="1"/>
    <col min="2590" max="2590" width="17.88671875" style="11" customWidth="1"/>
    <col min="2591" max="2591" width="11.77734375" style="11" customWidth="1"/>
    <col min="2592" max="2592" width="12" style="11" customWidth="1"/>
    <col min="2593" max="2816" width="27.5546875" style="11"/>
    <col min="2817" max="2817" width="19.44140625" style="11" customWidth="1"/>
    <col min="2818" max="2819" width="12.77734375" style="11" customWidth="1"/>
    <col min="2820" max="2820" width="13" style="11" customWidth="1"/>
    <col min="2821" max="2822" width="12.77734375" style="11" customWidth="1"/>
    <col min="2823" max="2825" width="0" style="11" hidden="1" customWidth="1"/>
    <col min="2826" max="2834" width="12.77734375" style="11" customWidth="1"/>
    <col min="2835" max="2835" width="0" style="11" hidden="1" customWidth="1"/>
    <col min="2836" max="2839" width="12.77734375" style="11" customWidth="1"/>
    <col min="2840" max="2840" width="1.77734375" style="11" customWidth="1"/>
    <col min="2841" max="2841" width="12.77734375" style="11" customWidth="1"/>
    <col min="2842" max="2842" width="1.77734375" style="11" customWidth="1"/>
    <col min="2843" max="2844" width="0" style="11" hidden="1" customWidth="1"/>
    <col min="2845" max="2845" width="12.77734375" style="11" customWidth="1"/>
    <col min="2846" max="2846" width="17.88671875" style="11" customWidth="1"/>
    <col min="2847" max="2847" width="11.77734375" style="11" customWidth="1"/>
    <col min="2848" max="2848" width="12" style="11" customWidth="1"/>
    <col min="2849" max="3072" width="27.5546875" style="11"/>
    <col min="3073" max="3073" width="19.44140625" style="11" customWidth="1"/>
    <col min="3074" max="3075" width="12.77734375" style="11" customWidth="1"/>
    <col min="3076" max="3076" width="13" style="11" customWidth="1"/>
    <col min="3077" max="3078" width="12.77734375" style="11" customWidth="1"/>
    <col min="3079" max="3081" width="0" style="11" hidden="1" customWidth="1"/>
    <col min="3082" max="3090" width="12.77734375" style="11" customWidth="1"/>
    <col min="3091" max="3091" width="0" style="11" hidden="1" customWidth="1"/>
    <col min="3092" max="3095" width="12.77734375" style="11" customWidth="1"/>
    <col min="3096" max="3096" width="1.77734375" style="11" customWidth="1"/>
    <col min="3097" max="3097" width="12.77734375" style="11" customWidth="1"/>
    <col min="3098" max="3098" width="1.77734375" style="11" customWidth="1"/>
    <col min="3099" max="3100" width="0" style="11" hidden="1" customWidth="1"/>
    <col min="3101" max="3101" width="12.77734375" style="11" customWidth="1"/>
    <col min="3102" max="3102" width="17.88671875" style="11" customWidth="1"/>
    <col min="3103" max="3103" width="11.77734375" style="11" customWidth="1"/>
    <col min="3104" max="3104" width="12" style="11" customWidth="1"/>
    <col min="3105" max="3328" width="27.5546875" style="11"/>
    <col min="3329" max="3329" width="19.44140625" style="11" customWidth="1"/>
    <col min="3330" max="3331" width="12.77734375" style="11" customWidth="1"/>
    <col min="3332" max="3332" width="13" style="11" customWidth="1"/>
    <col min="3333" max="3334" width="12.77734375" style="11" customWidth="1"/>
    <col min="3335" max="3337" width="0" style="11" hidden="1" customWidth="1"/>
    <col min="3338" max="3346" width="12.77734375" style="11" customWidth="1"/>
    <col min="3347" max="3347" width="0" style="11" hidden="1" customWidth="1"/>
    <col min="3348" max="3351" width="12.77734375" style="11" customWidth="1"/>
    <col min="3352" max="3352" width="1.77734375" style="11" customWidth="1"/>
    <col min="3353" max="3353" width="12.77734375" style="11" customWidth="1"/>
    <col min="3354" max="3354" width="1.77734375" style="11" customWidth="1"/>
    <col min="3355" max="3356" width="0" style="11" hidden="1" customWidth="1"/>
    <col min="3357" max="3357" width="12.77734375" style="11" customWidth="1"/>
    <col min="3358" max="3358" width="17.88671875" style="11" customWidth="1"/>
    <col min="3359" max="3359" width="11.77734375" style="11" customWidth="1"/>
    <col min="3360" max="3360" width="12" style="11" customWidth="1"/>
    <col min="3361" max="3584" width="27.5546875" style="11"/>
    <col min="3585" max="3585" width="19.44140625" style="11" customWidth="1"/>
    <col min="3586" max="3587" width="12.77734375" style="11" customWidth="1"/>
    <col min="3588" max="3588" width="13" style="11" customWidth="1"/>
    <col min="3589" max="3590" width="12.77734375" style="11" customWidth="1"/>
    <col min="3591" max="3593" width="0" style="11" hidden="1" customWidth="1"/>
    <col min="3594" max="3602" width="12.77734375" style="11" customWidth="1"/>
    <col min="3603" max="3603" width="0" style="11" hidden="1" customWidth="1"/>
    <col min="3604" max="3607" width="12.77734375" style="11" customWidth="1"/>
    <col min="3608" max="3608" width="1.77734375" style="11" customWidth="1"/>
    <col min="3609" max="3609" width="12.77734375" style="11" customWidth="1"/>
    <col min="3610" max="3610" width="1.77734375" style="11" customWidth="1"/>
    <col min="3611" max="3612" width="0" style="11" hidden="1" customWidth="1"/>
    <col min="3613" max="3613" width="12.77734375" style="11" customWidth="1"/>
    <col min="3614" max="3614" width="17.88671875" style="11" customWidth="1"/>
    <col min="3615" max="3615" width="11.77734375" style="11" customWidth="1"/>
    <col min="3616" max="3616" width="12" style="11" customWidth="1"/>
    <col min="3617" max="3840" width="27.5546875" style="11"/>
    <col min="3841" max="3841" width="19.44140625" style="11" customWidth="1"/>
    <col min="3842" max="3843" width="12.77734375" style="11" customWidth="1"/>
    <col min="3844" max="3844" width="13" style="11" customWidth="1"/>
    <col min="3845" max="3846" width="12.77734375" style="11" customWidth="1"/>
    <col min="3847" max="3849" width="0" style="11" hidden="1" customWidth="1"/>
    <col min="3850" max="3858" width="12.77734375" style="11" customWidth="1"/>
    <col min="3859" max="3859" width="0" style="11" hidden="1" customWidth="1"/>
    <col min="3860" max="3863" width="12.77734375" style="11" customWidth="1"/>
    <col min="3864" max="3864" width="1.77734375" style="11" customWidth="1"/>
    <col min="3865" max="3865" width="12.77734375" style="11" customWidth="1"/>
    <col min="3866" max="3866" width="1.77734375" style="11" customWidth="1"/>
    <col min="3867" max="3868" width="0" style="11" hidden="1" customWidth="1"/>
    <col min="3869" max="3869" width="12.77734375" style="11" customWidth="1"/>
    <col min="3870" max="3870" width="17.88671875" style="11" customWidth="1"/>
    <col min="3871" max="3871" width="11.77734375" style="11" customWidth="1"/>
    <col min="3872" max="3872" width="12" style="11" customWidth="1"/>
    <col min="3873" max="4096" width="27.5546875" style="11"/>
    <col min="4097" max="4097" width="19.44140625" style="11" customWidth="1"/>
    <col min="4098" max="4099" width="12.77734375" style="11" customWidth="1"/>
    <col min="4100" max="4100" width="13" style="11" customWidth="1"/>
    <col min="4101" max="4102" width="12.77734375" style="11" customWidth="1"/>
    <col min="4103" max="4105" width="0" style="11" hidden="1" customWidth="1"/>
    <col min="4106" max="4114" width="12.77734375" style="11" customWidth="1"/>
    <col min="4115" max="4115" width="0" style="11" hidden="1" customWidth="1"/>
    <col min="4116" max="4119" width="12.77734375" style="11" customWidth="1"/>
    <col min="4120" max="4120" width="1.77734375" style="11" customWidth="1"/>
    <col min="4121" max="4121" width="12.77734375" style="11" customWidth="1"/>
    <col min="4122" max="4122" width="1.77734375" style="11" customWidth="1"/>
    <col min="4123" max="4124" width="0" style="11" hidden="1" customWidth="1"/>
    <col min="4125" max="4125" width="12.77734375" style="11" customWidth="1"/>
    <col min="4126" max="4126" width="17.88671875" style="11" customWidth="1"/>
    <col min="4127" max="4127" width="11.77734375" style="11" customWidth="1"/>
    <col min="4128" max="4128" width="12" style="11" customWidth="1"/>
    <col min="4129" max="4352" width="27.5546875" style="11"/>
    <col min="4353" max="4353" width="19.44140625" style="11" customWidth="1"/>
    <col min="4354" max="4355" width="12.77734375" style="11" customWidth="1"/>
    <col min="4356" max="4356" width="13" style="11" customWidth="1"/>
    <col min="4357" max="4358" width="12.77734375" style="11" customWidth="1"/>
    <col min="4359" max="4361" width="0" style="11" hidden="1" customWidth="1"/>
    <col min="4362" max="4370" width="12.77734375" style="11" customWidth="1"/>
    <col min="4371" max="4371" width="0" style="11" hidden="1" customWidth="1"/>
    <col min="4372" max="4375" width="12.77734375" style="11" customWidth="1"/>
    <col min="4376" max="4376" width="1.77734375" style="11" customWidth="1"/>
    <col min="4377" max="4377" width="12.77734375" style="11" customWidth="1"/>
    <col min="4378" max="4378" width="1.77734375" style="11" customWidth="1"/>
    <col min="4379" max="4380" width="0" style="11" hidden="1" customWidth="1"/>
    <col min="4381" max="4381" width="12.77734375" style="11" customWidth="1"/>
    <col min="4382" max="4382" width="17.88671875" style="11" customWidth="1"/>
    <col min="4383" max="4383" width="11.77734375" style="11" customWidth="1"/>
    <col min="4384" max="4384" width="12" style="11" customWidth="1"/>
    <col min="4385" max="4608" width="27.5546875" style="11"/>
    <col min="4609" max="4609" width="19.44140625" style="11" customWidth="1"/>
    <col min="4610" max="4611" width="12.77734375" style="11" customWidth="1"/>
    <col min="4612" max="4612" width="13" style="11" customWidth="1"/>
    <col min="4613" max="4614" width="12.77734375" style="11" customWidth="1"/>
    <col min="4615" max="4617" width="0" style="11" hidden="1" customWidth="1"/>
    <col min="4618" max="4626" width="12.77734375" style="11" customWidth="1"/>
    <col min="4627" max="4627" width="0" style="11" hidden="1" customWidth="1"/>
    <col min="4628" max="4631" width="12.77734375" style="11" customWidth="1"/>
    <col min="4632" max="4632" width="1.77734375" style="11" customWidth="1"/>
    <col min="4633" max="4633" width="12.77734375" style="11" customWidth="1"/>
    <col min="4634" max="4634" width="1.77734375" style="11" customWidth="1"/>
    <col min="4635" max="4636" width="0" style="11" hidden="1" customWidth="1"/>
    <col min="4637" max="4637" width="12.77734375" style="11" customWidth="1"/>
    <col min="4638" max="4638" width="17.88671875" style="11" customWidth="1"/>
    <col min="4639" max="4639" width="11.77734375" style="11" customWidth="1"/>
    <col min="4640" max="4640" width="12" style="11" customWidth="1"/>
    <col min="4641" max="4864" width="27.5546875" style="11"/>
    <col min="4865" max="4865" width="19.44140625" style="11" customWidth="1"/>
    <col min="4866" max="4867" width="12.77734375" style="11" customWidth="1"/>
    <col min="4868" max="4868" width="13" style="11" customWidth="1"/>
    <col min="4869" max="4870" width="12.77734375" style="11" customWidth="1"/>
    <col min="4871" max="4873" width="0" style="11" hidden="1" customWidth="1"/>
    <col min="4874" max="4882" width="12.77734375" style="11" customWidth="1"/>
    <col min="4883" max="4883" width="0" style="11" hidden="1" customWidth="1"/>
    <col min="4884" max="4887" width="12.77734375" style="11" customWidth="1"/>
    <col min="4888" max="4888" width="1.77734375" style="11" customWidth="1"/>
    <col min="4889" max="4889" width="12.77734375" style="11" customWidth="1"/>
    <col min="4890" max="4890" width="1.77734375" style="11" customWidth="1"/>
    <col min="4891" max="4892" width="0" style="11" hidden="1" customWidth="1"/>
    <col min="4893" max="4893" width="12.77734375" style="11" customWidth="1"/>
    <col min="4894" max="4894" width="17.88671875" style="11" customWidth="1"/>
    <col min="4895" max="4895" width="11.77734375" style="11" customWidth="1"/>
    <col min="4896" max="4896" width="12" style="11" customWidth="1"/>
    <col min="4897" max="5120" width="27.5546875" style="11"/>
    <col min="5121" max="5121" width="19.44140625" style="11" customWidth="1"/>
    <col min="5122" max="5123" width="12.77734375" style="11" customWidth="1"/>
    <col min="5124" max="5124" width="13" style="11" customWidth="1"/>
    <col min="5125" max="5126" width="12.77734375" style="11" customWidth="1"/>
    <col min="5127" max="5129" width="0" style="11" hidden="1" customWidth="1"/>
    <col min="5130" max="5138" width="12.77734375" style="11" customWidth="1"/>
    <col min="5139" max="5139" width="0" style="11" hidden="1" customWidth="1"/>
    <col min="5140" max="5143" width="12.77734375" style="11" customWidth="1"/>
    <col min="5144" max="5144" width="1.77734375" style="11" customWidth="1"/>
    <col min="5145" max="5145" width="12.77734375" style="11" customWidth="1"/>
    <col min="5146" max="5146" width="1.77734375" style="11" customWidth="1"/>
    <col min="5147" max="5148" width="0" style="11" hidden="1" customWidth="1"/>
    <col min="5149" max="5149" width="12.77734375" style="11" customWidth="1"/>
    <col min="5150" max="5150" width="17.88671875" style="11" customWidth="1"/>
    <col min="5151" max="5151" width="11.77734375" style="11" customWidth="1"/>
    <col min="5152" max="5152" width="12" style="11" customWidth="1"/>
    <col min="5153" max="5376" width="27.5546875" style="11"/>
    <col min="5377" max="5377" width="19.44140625" style="11" customWidth="1"/>
    <col min="5378" max="5379" width="12.77734375" style="11" customWidth="1"/>
    <col min="5380" max="5380" width="13" style="11" customWidth="1"/>
    <col min="5381" max="5382" width="12.77734375" style="11" customWidth="1"/>
    <col min="5383" max="5385" width="0" style="11" hidden="1" customWidth="1"/>
    <col min="5386" max="5394" width="12.77734375" style="11" customWidth="1"/>
    <col min="5395" max="5395" width="0" style="11" hidden="1" customWidth="1"/>
    <col min="5396" max="5399" width="12.77734375" style="11" customWidth="1"/>
    <col min="5400" max="5400" width="1.77734375" style="11" customWidth="1"/>
    <col min="5401" max="5401" width="12.77734375" style="11" customWidth="1"/>
    <col min="5402" max="5402" width="1.77734375" style="11" customWidth="1"/>
    <col min="5403" max="5404" width="0" style="11" hidden="1" customWidth="1"/>
    <col min="5405" max="5405" width="12.77734375" style="11" customWidth="1"/>
    <col min="5406" max="5406" width="17.88671875" style="11" customWidth="1"/>
    <col min="5407" max="5407" width="11.77734375" style="11" customWidth="1"/>
    <col min="5408" max="5408" width="12" style="11" customWidth="1"/>
    <col min="5409" max="5632" width="27.5546875" style="11"/>
    <col min="5633" max="5633" width="19.44140625" style="11" customWidth="1"/>
    <col min="5634" max="5635" width="12.77734375" style="11" customWidth="1"/>
    <col min="5636" max="5636" width="13" style="11" customWidth="1"/>
    <col min="5637" max="5638" width="12.77734375" style="11" customWidth="1"/>
    <col min="5639" max="5641" width="0" style="11" hidden="1" customWidth="1"/>
    <col min="5642" max="5650" width="12.77734375" style="11" customWidth="1"/>
    <col min="5651" max="5651" width="0" style="11" hidden="1" customWidth="1"/>
    <col min="5652" max="5655" width="12.77734375" style="11" customWidth="1"/>
    <col min="5656" max="5656" width="1.77734375" style="11" customWidth="1"/>
    <col min="5657" max="5657" width="12.77734375" style="11" customWidth="1"/>
    <col min="5658" max="5658" width="1.77734375" style="11" customWidth="1"/>
    <col min="5659" max="5660" width="0" style="11" hidden="1" customWidth="1"/>
    <col min="5661" max="5661" width="12.77734375" style="11" customWidth="1"/>
    <col min="5662" max="5662" width="17.88671875" style="11" customWidth="1"/>
    <col min="5663" max="5663" width="11.77734375" style="11" customWidth="1"/>
    <col min="5664" max="5664" width="12" style="11" customWidth="1"/>
    <col min="5665" max="5888" width="27.5546875" style="11"/>
    <col min="5889" max="5889" width="19.44140625" style="11" customWidth="1"/>
    <col min="5890" max="5891" width="12.77734375" style="11" customWidth="1"/>
    <col min="5892" max="5892" width="13" style="11" customWidth="1"/>
    <col min="5893" max="5894" width="12.77734375" style="11" customWidth="1"/>
    <col min="5895" max="5897" width="0" style="11" hidden="1" customWidth="1"/>
    <col min="5898" max="5906" width="12.77734375" style="11" customWidth="1"/>
    <col min="5907" max="5907" width="0" style="11" hidden="1" customWidth="1"/>
    <col min="5908" max="5911" width="12.77734375" style="11" customWidth="1"/>
    <col min="5912" max="5912" width="1.77734375" style="11" customWidth="1"/>
    <col min="5913" max="5913" width="12.77734375" style="11" customWidth="1"/>
    <col min="5914" max="5914" width="1.77734375" style="11" customWidth="1"/>
    <col min="5915" max="5916" width="0" style="11" hidden="1" customWidth="1"/>
    <col min="5917" max="5917" width="12.77734375" style="11" customWidth="1"/>
    <col min="5918" max="5918" width="17.88671875" style="11" customWidth="1"/>
    <col min="5919" max="5919" width="11.77734375" style="11" customWidth="1"/>
    <col min="5920" max="5920" width="12" style="11" customWidth="1"/>
    <col min="5921" max="6144" width="27.5546875" style="11"/>
    <col min="6145" max="6145" width="19.44140625" style="11" customWidth="1"/>
    <col min="6146" max="6147" width="12.77734375" style="11" customWidth="1"/>
    <col min="6148" max="6148" width="13" style="11" customWidth="1"/>
    <col min="6149" max="6150" width="12.77734375" style="11" customWidth="1"/>
    <col min="6151" max="6153" width="0" style="11" hidden="1" customWidth="1"/>
    <col min="6154" max="6162" width="12.77734375" style="11" customWidth="1"/>
    <col min="6163" max="6163" width="0" style="11" hidden="1" customWidth="1"/>
    <col min="6164" max="6167" width="12.77734375" style="11" customWidth="1"/>
    <col min="6168" max="6168" width="1.77734375" style="11" customWidth="1"/>
    <col min="6169" max="6169" width="12.77734375" style="11" customWidth="1"/>
    <col min="6170" max="6170" width="1.77734375" style="11" customWidth="1"/>
    <col min="6171" max="6172" width="0" style="11" hidden="1" customWidth="1"/>
    <col min="6173" max="6173" width="12.77734375" style="11" customWidth="1"/>
    <col min="6174" max="6174" width="17.88671875" style="11" customWidth="1"/>
    <col min="6175" max="6175" width="11.77734375" style="11" customWidth="1"/>
    <col min="6176" max="6176" width="12" style="11" customWidth="1"/>
    <col min="6177" max="6400" width="27.5546875" style="11"/>
    <col min="6401" max="6401" width="19.44140625" style="11" customWidth="1"/>
    <col min="6402" max="6403" width="12.77734375" style="11" customWidth="1"/>
    <col min="6404" max="6404" width="13" style="11" customWidth="1"/>
    <col min="6405" max="6406" width="12.77734375" style="11" customWidth="1"/>
    <col min="6407" max="6409" width="0" style="11" hidden="1" customWidth="1"/>
    <col min="6410" max="6418" width="12.77734375" style="11" customWidth="1"/>
    <col min="6419" max="6419" width="0" style="11" hidden="1" customWidth="1"/>
    <col min="6420" max="6423" width="12.77734375" style="11" customWidth="1"/>
    <col min="6424" max="6424" width="1.77734375" style="11" customWidth="1"/>
    <col min="6425" max="6425" width="12.77734375" style="11" customWidth="1"/>
    <col min="6426" max="6426" width="1.77734375" style="11" customWidth="1"/>
    <col min="6427" max="6428" width="0" style="11" hidden="1" customWidth="1"/>
    <col min="6429" max="6429" width="12.77734375" style="11" customWidth="1"/>
    <col min="6430" max="6430" width="17.88671875" style="11" customWidth="1"/>
    <col min="6431" max="6431" width="11.77734375" style="11" customWidth="1"/>
    <col min="6432" max="6432" width="12" style="11" customWidth="1"/>
    <col min="6433" max="6656" width="27.5546875" style="11"/>
    <col min="6657" max="6657" width="19.44140625" style="11" customWidth="1"/>
    <col min="6658" max="6659" width="12.77734375" style="11" customWidth="1"/>
    <col min="6660" max="6660" width="13" style="11" customWidth="1"/>
    <col min="6661" max="6662" width="12.77734375" style="11" customWidth="1"/>
    <col min="6663" max="6665" width="0" style="11" hidden="1" customWidth="1"/>
    <col min="6666" max="6674" width="12.77734375" style="11" customWidth="1"/>
    <col min="6675" max="6675" width="0" style="11" hidden="1" customWidth="1"/>
    <col min="6676" max="6679" width="12.77734375" style="11" customWidth="1"/>
    <col min="6680" max="6680" width="1.77734375" style="11" customWidth="1"/>
    <col min="6681" max="6681" width="12.77734375" style="11" customWidth="1"/>
    <col min="6682" max="6682" width="1.77734375" style="11" customWidth="1"/>
    <col min="6683" max="6684" width="0" style="11" hidden="1" customWidth="1"/>
    <col min="6685" max="6685" width="12.77734375" style="11" customWidth="1"/>
    <col min="6686" max="6686" width="17.88671875" style="11" customWidth="1"/>
    <col min="6687" max="6687" width="11.77734375" style="11" customWidth="1"/>
    <col min="6688" max="6688" width="12" style="11" customWidth="1"/>
    <col min="6689" max="6912" width="27.5546875" style="11"/>
    <col min="6913" max="6913" width="19.44140625" style="11" customWidth="1"/>
    <col min="6914" max="6915" width="12.77734375" style="11" customWidth="1"/>
    <col min="6916" max="6916" width="13" style="11" customWidth="1"/>
    <col min="6917" max="6918" width="12.77734375" style="11" customWidth="1"/>
    <col min="6919" max="6921" width="0" style="11" hidden="1" customWidth="1"/>
    <col min="6922" max="6930" width="12.77734375" style="11" customWidth="1"/>
    <col min="6931" max="6931" width="0" style="11" hidden="1" customWidth="1"/>
    <col min="6932" max="6935" width="12.77734375" style="11" customWidth="1"/>
    <col min="6936" max="6936" width="1.77734375" style="11" customWidth="1"/>
    <col min="6937" max="6937" width="12.77734375" style="11" customWidth="1"/>
    <col min="6938" max="6938" width="1.77734375" style="11" customWidth="1"/>
    <col min="6939" max="6940" width="0" style="11" hidden="1" customWidth="1"/>
    <col min="6941" max="6941" width="12.77734375" style="11" customWidth="1"/>
    <col min="6942" max="6942" width="17.88671875" style="11" customWidth="1"/>
    <col min="6943" max="6943" width="11.77734375" style="11" customWidth="1"/>
    <col min="6944" max="6944" width="12" style="11" customWidth="1"/>
    <col min="6945" max="7168" width="27.5546875" style="11"/>
    <col min="7169" max="7169" width="19.44140625" style="11" customWidth="1"/>
    <col min="7170" max="7171" width="12.77734375" style="11" customWidth="1"/>
    <col min="7172" max="7172" width="13" style="11" customWidth="1"/>
    <col min="7173" max="7174" width="12.77734375" style="11" customWidth="1"/>
    <col min="7175" max="7177" width="0" style="11" hidden="1" customWidth="1"/>
    <col min="7178" max="7186" width="12.77734375" style="11" customWidth="1"/>
    <col min="7187" max="7187" width="0" style="11" hidden="1" customWidth="1"/>
    <col min="7188" max="7191" width="12.77734375" style="11" customWidth="1"/>
    <col min="7192" max="7192" width="1.77734375" style="11" customWidth="1"/>
    <col min="7193" max="7193" width="12.77734375" style="11" customWidth="1"/>
    <col min="7194" max="7194" width="1.77734375" style="11" customWidth="1"/>
    <col min="7195" max="7196" width="0" style="11" hidden="1" customWidth="1"/>
    <col min="7197" max="7197" width="12.77734375" style="11" customWidth="1"/>
    <col min="7198" max="7198" width="17.88671875" style="11" customWidth="1"/>
    <col min="7199" max="7199" width="11.77734375" style="11" customWidth="1"/>
    <col min="7200" max="7200" width="12" style="11" customWidth="1"/>
    <col min="7201" max="7424" width="27.5546875" style="11"/>
    <col min="7425" max="7425" width="19.44140625" style="11" customWidth="1"/>
    <col min="7426" max="7427" width="12.77734375" style="11" customWidth="1"/>
    <col min="7428" max="7428" width="13" style="11" customWidth="1"/>
    <col min="7429" max="7430" width="12.77734375" style="11" customWidth="1"/>
    <col min="7431" max="7433" width="0" style="11" hidden="1" customWidth="1"/>
    <col min="7434" max="7442" width="12.77734375" style="11" customWidth="1"/>
    <col min="7443" max="7443" width="0" style="11" hidden="1" customWidth="1"/>
    <col min="7444" max="7447" width="12.77734375" style="11" customWidth="1"/>
    <col min="7448" max="7448" width="1.77734375" style="11" customWidth="1"/>
    <col min="7449" max="7449" width="12.77734375" style="11" customWidth="1"/>
    <col min="7450" max="7450" width="1.77734375" style="11" customWidth="1"/>
    <col min="7451" max="7452" width="0" style="11" hidden="1" customWidth="1"/>
    <col min="7453" max="7453" width="12.77734375" style="11" customWidth="1"/>
    <col min="7454" max="7454" width="17.88671875" style="11" customWidth="1"/>
    <col min="7455" max="7455" width="11.77734375" style="11" customWidth="1"/>
    <col min="7456" max="7456" width="12" style="11" customWidth="1"/>
    <col min="7457" max="7680" width="27.5546875" style="11"/>
    <col min="7681" max="7681" width="19.44140625" style="11" customWidth="1"/>
    <col min="7682" max="7683" width="12.77734375" style="11" customWidth="1"/>
    <col min="7684" max="7684" width="13" style="11" customWidth="1"/>
    <col min="7685" max="7686" width="12.77734375" style="11" customWidth="1"/>
    <col min="7687" max="7689" width="0" style="11" hidden="1" customWidth="1"/>
    <col min="7690" max="7698" width="12.77734375" style="11" customWidth="1"/>
    <col min="7699" max="7699" width="0" style="11" hidden="1" customWidth="1"/>
    <col min="7700" max="7703" width="12.77734375" style="11" customWidth="1"/>
    <col min="7704" max="7704" width="1.77734375" style="11" customWidth="1"/>
    <col min="7705" max="7705" width="12.77734375" style="11" customWidth="1"/>
    <col min="7706" max="7706" width="1.77734375" style="11" customWidth="1"/>
    <col min="7707" max="7708" width="0" style="11" hidden="1" customWidth="1"/>
    <col min="7709" max="7709" width="12.77734375" style="11" customWidth="1"/>
    <col min="7710" max="7710" width="17.88671875" style="11" customWidth="1"/>
    <col min="7711" max="7711" width="11.77734375" style="11" customWidth="1"/>
    <col min="7712" max="7712" width="12" style="11" customWidth="1"/>
    <col min="7713" max="7936" width="27.5546875" style="11"/>
    <col min="7937" max="7937" width="19.44140625" style="11" customWidth="1"/>
    <col min="7938" max="7939" width="12.77734375" style="11" customWidth="1"/>
    <col min="7940" max="7940" width="13" style="11" customWidth="1"/>
    <col min="7941" max="7942" width="12.77734375" style="11" customWidth="1"/>
    <col min="7943" max="7945" width="0" style="11" hidden="1" customWidth="1"/>
    <col min="7946" max="7954" width="12.77734375" style="11" customWidth="1"/>
    <col min="7955" max="7955" width="0" style="11" hidden="1" customWidth="1"/>
    <col min="7956" max="7959" width="12.77734375" style="11" customWidth="1"/>
    <col min="7960" max="7960" width="1.77734375" style="11" customWidth="1"/>
    <col min="7961" max="7961" width="12.77734375" style="11" customWidth="1"/>
    <col min="7962" max="7962" width="1.77734375" style="11" customWidth="1"/>
    <col min="7963" max="7964" width="0" style="11" hidden="1" customWidth="1"/>
    <col min="7965" max="7965" width="12.77734375" style="11" customWidth="1"/>
    <col min="7966" max="7966" width="17.88671875" style="11" customWidth="1"/>
    <col min="7967" max="7967" width="11.77734375" style="11" customWidth="1"/>
    <col min="7968" max="7968" width="12" style="11" customWidth="1"/>
    <col min="7969" max="8192" width="27.5546875" style="11"/>
    <col min="8193" max="8193" width="19.44140625" style="11" customWidth="1"/>
    <col min="8194" max="8195" width="12.77734375" style="11" customWidth="1"/>
    <col min="8196" max="8196" width="13" style="11" customWidth="1"/>
    <col min="8197" max="8198" width="12.77734375" style="11" customWidth="1"/>
    <col min="8199" max="8201" width="0" style="11" hidden="1" customWidth="1"/>
    <col min="8202" max="8210" width="12.77734375" style="11" customWidth="1"/>
    <col min="8211" max="8211" width="0" style="11" hidden="1" customWidth="1"/>
    <col min="8212" max="8215" width="12.77734375" style="11" customWidth="1"/>
    <col min="8216" max="8216" width="1.77734375" style="11" customWidth="1"/>
    <col min="8217" max="8217" width="12.77734375" style="11" customWidth="1"/>
    <col min="8218" max="8218" width="1.77734375" style="11" customWidth="1"/>
    <col min="8219" max="8220" width="0" style="11" hidden="1" customWidth="1"/>
    <col min="8221" max="8221" width="12.77734375" style="11" customWidth="1"/>
    <col min="8222" max="8222" width="17.88671875" style="11" customWidth="1"/>
    <col min="8223" max="8223" width="11.77734375" style="11" customWidth="1"/>
    <col min="8224" max="8224" width="12" style="11" customWidth="1"/>
    <col min="8225" max="8448" width="27.5546875" style="11"/>
    <col min="8449" max="8449" width="19.44140625" style="11" customWidth="1"/>
    <col min="8450" max="8451" width="12.77734375" style="11" customWidth="1"/>
    <col min="8452" max="8452" width="13" style="11" customWidth="1"/>
    <col min="8453" max="8454" width="12.77734375" style="11" customWidth="1"/>
    <col min="8455" max="8457" width="0" style="11" hidden="1" customWidth="1"/>
    <col min="8458" max="8466" width="12.77734375" style="11" customWidth="1"/>
    <col min="8467" max="8467" width="0" style="11" hidden="1" customWidth="1"/>
    <col min="8468" max="8471" width="12.77734375" style="11" customWidth="1"/>
    <col min="8472" max="8472" width="1.77734375" style="11" customWidth="1"/>
    <col min="8473" max="8473" width="12.77734375" style="11" customWidth="1"/>
    <col min="8474" max="8474" width="1.77734375" style="11" customWidth="1"/>
    <col min="8475" max="8476" width="0" style="11" hidden="1" customWidth="1"/>
    <col min="8477" max="8477" width="12.77734375" style="11" customWidth="1"/>
    <col min="8478" max="8478" width="17.88671875" style="11" customWidth="1"/>
    <col min="8479" max="8479" width="11.77734375" style="11" customWidth="1"/>
    <col min="8480" max="8480" width="12" style="11" customWidth="1"/>
    <col min="8481" max="8704" width="27.5546875" style="11"/>
    <col min="8705" max="8705" width="19.44140625" style="11" customWidth="1"/>
    <col min="8706" max="8707" width="12.77734375" style="11" customWidth="1"/>
    <col min="8708" max="8708" width="13" style="11" customWidth="1"/>
    <col min="8709" max="8710" width="12.77734375" style="11" customWidth="1"/>
    <col min="8711" max="8713" width="0" style="11" hidden="1" customWidth="1"/>
    <col min="8714" max="8722" width="12.77734375" style="11" customWidth="1"/>
    <col min="8723" max="8723" width="0" style="11" hidden="1" customWidth="1"/>
    <col min="8724" max="8727" width="12.77734375" style="11" customWidth="1"/>
    <col min="8728" max="8728" width="1.77734375" style="11" customWidth="1"/>
    <col min="8729" max="8729" width="12.77734375" style="11" customWidth="1"/>
    <col min="8730" max="8730" width="1.77734375" style="11" customWidth="1"/>
    <col min="8731" max="8732" width="0" style="11" hidden="1" customWidth="1"/>
    <col min="8733" max="8733" width="12.77734375" style="11" customWidth="1"/>
    <col min="8734" max="8734" width="17.88671875" style="11" customWidth="1"/>
    <col min="8735" max="8735" width="11.77734375" style="11" customWidth="1"/>
    <col min="8736" max="8736" width="12" style="11" customWidth="1"/>
    <col min="8737" max="8960" width="27.5546875" style="11"/>
    <col min="8961" max="8961" width="19.44140625" style="11" customWidth="1"/>
    <col min="8962" max="8963" width="12.77734375" style="11" customWidth="1"/>
    <col min="8964" max="8964" width="13" style="11" customWidth="1"/>
    <col min="8965" max="8966" width="12.77734375" style="11" customWidth="1"/>
    <col min="8967" max="8969" width="0" style="11" hidden="1" customWidth="1"/>
    <col min="8970" max="8978" width="12.77734375" style="11" customWidth="1"/>
    <col min="8979" max="8979" width="0" style="11" hidden="1" customWidth="1"/>
    <col min="8980" max="8983" width="12.77734375" style="11" customWidth="1"/>
    <col min="8984" max="8984" width="1.77734375" style="11" customWidth="1"/>
    <col min="8985" max="8985" width="12.77734375" style="11" customWidth="1"/>
    <col min="8986" max="8986" width="1.77734375" style="11" customWidth="1"/>
    <col min="8987" max="8988" width="0" style="11" hidden="1" customWidth="1"/>
    <col min="8989" max="8989" width="12.77734375" style="11" customWidth="1"/>
    <col min="8990" max="8990" width="17.88671875" style="11" customWidth="1"/>
    <col min="8991" max="8991" width="11.77734375" style="11" customWidth="1"/>
    <col min="8992" max="8992" width="12" style="11" customWidth="1"/>
    <col min="8993" max="9216" width="27.5546875" style="11"/>
    <col min="9217" max="9217" width="19.44140625" style="11" customWidth="1"/>
    <col min="9218" max="9219" width="12.77734375" style="11" customWidth="1"/>
    <col min="9220" max="9220" width="13" style="11" customWidth="1"/>
    <col min="9221" max="9222" width="12.77734375" style="11" customWidth="1"/>
    <col min="9223" max="9225" width="0" style="11" hidden="1" customWidth="1"/>
    <col min="9226" max="9234" width="12.77734375" style="11" customWidth="1"/>
    <col min="9235" max="9235" width="0" style="11" hidden="1" customWidth="1"/>
    <col min="9236" max="9239" width="12.77734375" style="11" customWidth="1"/>
    <col min="9240" max="9240" width="1.77734375" style="11" customWidth="1"/>
    <col min="9241" max="9241" width="12.77734375" style="11" customWidth="1"/>
    <col min="9242" max="9242" width="1.77734375" style="11" customWidth="1"/>
    <col min="9243" max="9244" width="0" style="11" hidden="1" customWidth="1"/>
    <col min="9245" max="9245" width="12.77734375" style="11" customWidth="1"/>
    <col min="9246" max="9246" width="17.88671875" style="11" customWidth="1"/>
    <col min="9247" max="9247" width="11.77734375" style="11" customWidth="1"/>
    <col min="9248" max="9248" width="12" style="11" customWidth="1"/>
    <col min="9249" max="9472" width="27.5546875" style="11"/>
    <col min="9473" max="9473" width="19.44140625" style="11" customWidth="1"/>
    <col min="9474" max="9475" width="12.77734375" style="11" customWidth="1"/>
    <col min="9476" max="9476" width="13" style="11" customWidth="1"/>
    <col min="9477" max="9478" width="12.77734375" style="11" customWidth="1"/>
    <col min="9479" max="9481" width="0" style="11" hidden="1" customWidth="1"/>
    <col min="9482" max="9490" width="12.77734375" style="11" customWidth="1"/>
    <col min="9491" max="9491" width="0" style="11" hidden="1" customWidth="1"/>
    <col min="9492" max="9495" width="12.77734375" style="11" customWidth="1"/>
    <col min="9496" max="9496" width="1.77734375" style="11" customWidth="1"/>
    <col min="9497" max="9497" width="12.77734375" style="11" customWidth="1"/>
    <col min="9498" max="9498" width="1.77734375" style="11" customWidth="1"/>
    <col min="9499" max="9500" width="0" style="11" hidden="1" customWidth="1"/>
    <col min="9501" max="9501" width="12.77734375" style="11" customWidth="1"/>
    <col min="9502" max="9502" width="17.88671875" style="11" customWidth="1"/>
    <col min="9503" max="9503" width="11.77734375" style="11" customWidth="1"/>
    <col min="9504" max="9504" width="12" style="11" customWidth="1"/>
    <col min="9505" max="9728" width="27.5546875" style="11"/>
    <col min="9729" max="9729" width="19.44140625" style="11" customWidth="1"/>
    <col min="9730" max="9731" width="12.77734375" style="11" customWidth="1"/>
    <col min="9732" max="9732" width="13" style="11" customWidth="1"/>
    <col min="9733" max="9734" width="12.77734375" style="11" customWidth="1"/>
    <col min="9735" max="9737" width="0" style="11" hidden="1" customWidth="1"/>
    <col min="9738" max="9746" width="12.77734375" style="11" customWidth="1"/>
    <col min="9747" max="9747" width="0" style="11" hidden="1" customWidth="1"/>
    <col min="9748" max="9751" width="12.77734375" style="11" customWidth="1"/>
    <col min="9752" max="9752" width="1.77734375" style="11" customWidth="1"/>
    <col min="9753" max="9753" width="12.77734375" style="11" customWidth="1"/>
    <col min="9754" max="9754" width="1.77734375" style="11" customWidth="1"/>
    <col min="9755" max="9756" width="0" style="11" hidden="1" customWidth="1"/>
    <col min="9757" max="9757" width="12.77734375" style="11" customWidth="1"/>
    <col min="9758" max="9758" width="17.88671875" style="11" customWidth="1"/>
    <col min="9759" max="9759" width="11.77734375" style="11" customWidth="1"/>
    <col min="9760" max="9760" width="12" style="11" customWidth="1"/>
    <col min="9761" max="9984" width="27.5546875" style="11"/>
    <col min="9985" max="9985" width="19.44140625" style="11" customWidth="1"/>
    <col min="9986" max="9987" width="12.77734375" style="11" customWidth="1"/>
    <col min="9988" max="9988" width="13" style="11" customWidth="1"/>
    <col min="9989" max="9990" width="12.77734375" style="11" customWidth="1"/>
    <col min="9991" max="9993" width="0" style="11" hidden="1" customWidth="1"/>
    <col min="9994" max="10002" width="12.77734375" style="11" customWidth="1"/>
    <col min="10003" max="10003" width="0" style="11" hidden="1" customWidth="1"/>
    <col min="10004" max="10007" width="12.77734375" style="11" customWidth="1"/>
    <col min="10008" max="10008" width="1.77734375" style="11" customWidth="1"/>
    <col min="10009" max="10009" width="12.77734375" style="11" customWidth="1"/>
    <col min="10010" max="10010" width="1.77734375" style="11" customWidth="1"/>
    <col min="10011" max="10012" width="0" style="11" hidden="1" customWidth="1"/>
    <col min="10013" max="10013" width="12.77734375" style="11" customWidth="1"/>
    <col min="10014" max="10014" width="17.88671875" style="11" customWidth="1"/>
    <col min="10015" max="10015" width="11.77734375" style="11" customWidth="1"/>
    <col min="10016" max="10016" width="12" style="11" customWidth="1"/>
    <col min="10017" max="10240" width="27.5546875" style="11"/>
    <col min="10241" max="10241" width="19.44140625" style="11" customWidth="1"/>
    <col min="10242" max="10243" width="12.77734375" style="11" customWidth="1"/>
    <col min="10244" max="10244" width="13" style="11" customWidth="1"/>
    <col min="10245" max="10246" width="12.77734375" style="11" customWidth="1"/>
    <col min="10247" max="10249" width="0" style="11" hidden="1" customWidth="1"/>
    <col min="10250" max="10258" width="12.77734375" style="11" customWidth="1"/>
    <col min="10259" max="10259" width="0" style="11" hidden="1" customWidth="1"/>
    <col min="10260" max="10263" width="12.77734375" style="11" customWidth="1"/>
    <col min="10264" max="10264" width="1.77734375" style="11" customWidth="1"/>
    <col min="10265" max="10265" width="12.77734375" style="11" customWidth="1"/>
    <col min="10266" max="10266" width="1.77734375" style="11" customWidth="1"/>
    <col min="10267" max="10268" width="0" style="11" hidden="1" customWidth="1"/>
    <col min="10269" max="10269" width="12.77734375" style="11" customWidth="1"/>
    <col min="10270" max="10270" width="17.88671875" style="11" customWidth="1"/>
    <col min="10271" max="10271" width="11.77734375" style="11" customWidth="1"/>
    <col min="10272" max="10272" width="12" style="11" customWidth="1"/>
    <col min="10273" max="10496" width="27.5546875" style="11"/>
    <col min="10497" max="10497" width="19.44140625" style="11" customWidth="1"/>
    <col min="10498" max="10499" width="12.77734375" style="11" customWidth="1"/>
    <col min="10500" max="10500" width="13" style="11" customWidth="1"/>
    <col min="10501" max="10502" width="12.77734375" style="11" customWidth="1"/>
    <col min="10503" max="10505" width="0" style="11" hidden="1" customWidth="1"/>
    <col min="10506" max="10514" width="12.77734375" style="11" customWidth="1"/>
    <col min="10515" max="10515" width="0" style="11" hidden="1" customWidth="1"/>
    <col min="10516" max="10519" width="12.77734375" style="11" customWidth="1"/>
    <col min="10520" max="10520" width="1.77734375" style="11" customWidth="1"/>
    <col min="10521" max="10521" width="12.77734375" style="11" customWidth="1"/>
    <col min="10522" max="10522" width="1.77734375" style="11" customWidth="1"/>
    <col min="10523" max="10524" width="0" style="11" hidden="1" customWidth="1"/>
    <col min="10525" max="10525" width="12.77734375" style="11" customWidth="1"/>
    <col min="10526" max="10526" width="17.88671875" style="11" customWidth="1"/>
    <col min="10527" max="10527" width="11.77734375" style="11" customWidth="1"/>
    <col min="10528" max="10528" width="12" style="11" customWidth="1"/>
    <col min="10529" max="10752" width="27.5546875" style="11"/>
    <col min="10753" max="10753" width="19.44140625" style="11" customWidth="1"/>
    <col min="10754" max="10755" width="12.77734375" style="11" customWidth="1"/>
    <col min="10756" max="10756" width="13" style="11" customWidth="1"/>
    <col min="10757" max="10758" width="12.77734375" style="11" customWidth="1"/>
    <col min="10759" max="10761" width="0" style="11" hidden="1" customWidth="1"/>
    <col min="10762" max="10770" width="12.77734375" style="11" customWidth="1"/>
    <col min="10771" max="10771" width="0" style="11" hidden="1" customWidth="1"/>
    <col min="10772" max="10775" width="12.77734375" style="11" customWidth="1"/>
    <col min="10776" max="10776" width="1.77734375" style="11" customWidth="1"/>
    <col min="10777" max="10777" width="12.77734375" style="11" customWidth="1"/>
    <col min="10778" max="10778" width="1.77734375" style="11" customWidth="1"/>
    <col min="10779" max="10780" width="0" style="11" hidden="1" customWidth="1"/>
    <col min="10781" max="10781" width="12.77734375" style="11" customWidth="1"/>
    <col min="10782" max="10782" width="17.88671875" style="11" customWidth="1"/>
    <col min="10783" max="10783" width="11.77734375" style="11" customWidth="1"/>
    <col min="10784" max="10784" width="12" style="11" customWidth="1"/>
    <col min="10785" max="11008" width="27.5546875" style="11"/>
    <col min="11009" max="11009" width="19.44140625" style="11" customWidth="1"/>
    <col min="11010" max="11011" width="12.77734375" style="11" customWidth="1"/>
    <col min="11012" max="11012" width="13" style="11" customWidth="1"/>
    <col min="11013" max="11014" width="12.77734375" style="11" customWidth="1"/>
    <col min="11015" max="11017" width="0" style="11" hidden="1" customWidth="1"/>
    <col min="11018" max="11026" width="12.77734375" style="11" customWidth="1"/>
    <col min="11027" max="11027" width="0" style="11" hidden="1" customWidth="1"/>
    <col min="11028" max="11031" width="12.77734375" style="11" customWidth="1"/>
    <col min="11032" max="11032" width="1.77734375" style="11" customWidth="1"/>
    <col min="11033" max="11033" width="12.77734375" style="11" customWidth="1"/>
    <col min="11034" max="11034" width="1.77734375" style="11" customWidth="1"/>
    <col min="11035" max="11036" width="0" style="11" hidden="1" customWidth="1"/>
    <col min="11037" max="11037" width="12.77734375" style="11" customWidth="1"/>
    <col min="11038" max="11038" width="17.88671875" style="11" customWidth="1"/>
    <col min="11039" max="11039" width="11.77734375" style="11" customWidth="1"/>
    <col min="11040" max="11040" width="12" style="11" customWidth="1"/>
    <col min="11041" max="11264" width="27.5546875" style="11"/>
    <col min="11265" max="11265" width="19.44140625" style="11" customWidth="1"/>
    <col min="11266" max="11267" width="12.77734375" style="11" customWidth="1"/>
    <col min="11268" max="11268" width="13" style="11" customWidth="1"/>
    <col min="11269" max="11270" width="12.77734375" style="11" customWidth="1"/>
    <col min="11271" max="11273" width="0" style="11" hidden="1" customWidth="1"/>
    <col min="11274" max="11282" width="12.77734375" style="11" customWidth="1"/>
    <col min="11283" max="11283" width="0" style="11" hidden="1" customWidth="1"/>
    <col min="11284" max="11287" width="12.77734375" style="11" customWidth="1"/>
    <col min="11288" max="11288" width="1.77734375" style="11" customWidth="1"/>
    <col min="11289" max="11289" width="12.77734375" style="11" customWidth="1"/>
    <col min="11290" max="11290" width="1.77734375" style="11" customWidth="1"/>
    <col min="11291" max="11292" width="0" style="11" hidden="1" customWidth="1"/>
    <col min="11293" max="11293" width="12.77734375" style="11" customWidth="1"/>
    <col min="11294" max="11294" width="17.88671875" style="11" customWidth="1"/>
    <col min="11295" max="11295" width="11.77734375" style="11" customWidth="1"/>
    <col min="11296" max="11296" width="12" style="11" customWidth="1"/>
    <col min="11297" max="11520" width="27.5546875" style="11"/>
    <col min="11521" max="11521" width="19.44140625" style="11" customWidth="1"/>
    <col min="11522" max="11523" width="12.77734375" style="11" customWidth="1"/>
    <col min="11524" max="11524" width="13" style="11" customWidth="1"/>
    <col min="11525" max="11526" width="12.77734375" style="11" customWidth="1"/>
    <col min="11527" max="11529" width="0" style="11" hidden="1" customWidth="1"/>
    <col min="11530" max="11538" width="12.77734375" style="11" customWidth="1"/>
    <col min="11539" max="11539" width="0" style="11" hidden="1" customWidth="1"/>
    <col min="11540" max="11543" width="12.77734375" style="11" customWidth="1"/>
    <col min="11544" max="11544" width="1.77734375" style="11" customWidth="1"/>
    <col min="11545" max="11545" width="12.77734375" style="11" customWidth="1"/>
    <col min="11546" max="11546" width="1.77734375" style="11" customWidth="1"/>
    <col min="11547" max="11548" width="0" style="11" hidden="1" customWidth="1"/>
    <col min="11549" max="11549" width="12.77734375" style="11" customWidth="1"/>
    <col min="11550" max="11550" width="17.88671875" style="11" customWidth="1"/>
    <col min="11551" max="11551" width="11.77734375" style="11" customWidth="1"/>
    <col min="11552" max="11552" width="12" style="11" customWidth="1"/>
    <col min="11553" max="11776" width="27.5546875" style="11"/>
    <col min="11777" max="11777" width="19.44140625" style="11" customWidth="1"/>
    <col min="11778" max="11779" width="12.77734375" style="11" customWidth="1"/>
    <col min="11780" max="11780" width="13" style="11" customWidth="1"/>
    <col min="11781" max="11782" width="12.77734375" style="11" customWidth="1"/>
    <col min="11783" max="11785" width="0" style="11" hidden="1" customWidth="1"/>
    <col min="11786" max="11794" width="12.77734375" style="11" customWidth="1"/>
    <col min="11795" max="11795" width="0" style="11" hidden="1" customWidth="1"/>
    <col min="11796" max="11799" width="12.77734375" style="11" customWidth="1"/>
    <col min="11800" max="11800" width="1.77734375" style="11" customWidth="1"/>
    <col min="11801" max="11801" width="12.77734375" style="11" customWidth="1"/>
    <col min="11802" max="11802" width="1.77734375" style="11" customWidth="1"/>
    <col min="11803" max="11804" width="0" style="11" hidden="1" customWidth="1"/>
    <col min="11805" max="11805" width="12.77734375" style="11" customWidth="1"/>
    <col min="11806" max="11806" width="17.88671875" style="11" customWidth="1"/>
    <col min="11807" max="11807" width="11.77734375" style="11" customWidth="1"/>
    <col min="11808" max="11808" width="12" style="11" customWidth="1"/>
    <col min="11809" max="12032" width="27.5546875" style="11"/>
    <col min="12033" max="12033" width="19.44140625" style="11" customWidth="1"/>
    <col min="12034" max="12035" width="12.77734375" style="11" customWidth="1"/>
    <col min="12036" max="12036" width="13" style="11" customWidth="1"/>
    <col min="12037" max="12038" width="12.77734375" style="11" customWidth="1"/>
    <col min="12039" max="12041" width="0" style="11" hidden="1" customWidth="1"/>
    <col min="12042" max="12050" width="12.77734375" style="11" customWidth="1"/>
    <col min="12051" max="12051" width="0" style="11" hidden="1" customWidth="1"/>
    <col min="12052" max="12055" width="12.77734375" style="11" customWidth="1"/>
    <col min="12056" max="12056" width="1.77734375" style="11" customWidth="1"/>
    <col min="12057" max="12057" width="12.77734375" style="11" customWidth="1"/>
    <col min="12058" max="12058" width="1.77734375" style="11" customWidth="1"/>
    <col min="12059" max="12060" width="0" style="11" hidden="1" customWidth="1"/>
    <col min="12061" max="12061" width="12.77734375" style="11" customWidth="1"/>
    <col min="12062" max="12062" width="17.88671875" style="11" customWidth="1"/>
    <col min="12063" max="12063" width="11.77734375" style="11" customWidth="1"/>
    <col min="12064" max="12064" width="12" style="11" customWidth="1"/>
    <col min="12065" max="12288" width="27.5546875" style="11"/>
    <col min="12289" max="12289" width="19.44140625" style="11" customWidth="1"/>
    <col min="12290" max="12291" width="12.77734375" style="11" customWidth="1"/>
    <col min="12292" max="12292" width="13" style="11" customWidth="1"/>
    <col min="12293" max="12294" width="12.77734375" style="11" customWidth="1"/>
    <col min="12295" max="12297" width="0" style="11" hidden="1" customWidth="1"/>
    <col min="12298" max="12306" width="12.77734375" style="11" customWidth="1"/>
    <col min="12307" max="12307" width="0" style="11" hidden="1" customWidth="1"/>
    <col min="12308" max="12311" width="12.77734375" style="11" customWidth="1"/>
    <col min="12312" max="12312" width="1.77734375" style="11" customWidth="1"/>
    <col min="12313" max="12313" width="12.77734375" style="11" customWidth="1"/>
    <col min="12314" max="12314" width="1.77734375" style="11" customWidth="1"/>
    <col min="12315" max="12316" width="0" style="11" hidden="1" customWidth="1"/>
    <col min="12317" max="12317" width="12.77734375" style="11" customWidth="1"/>
    <col min="12318" max="12318" width="17.88671875" style="11" customWidth="1"/>
    <col min="12319" max="12319" width="11.77734375" style="11" customWidth="1"/>
    <col min="12320" max="12320" width="12" style="11" customWidth="1"/>
    <col min="12321" max="12544" width="27.5546875" style="11"/>
    <col min="12545" max="12545" width="19.44140625" style="11" customWidth="1"/>
    <col min="12546" max="12547" width="12.77734375" style="11" customWidth="1"/>
    <col min="12548" max="12548" width="13" style="11" customWidth="1"/>
    <col min="12549" max="12550" width="12.77734375" style="11" customWidth="1"/>
    <col min="12551" max="12553" width="0" style="11" hidden="1" customWidth="1"/>
    <col min="12554" max="12562" width="12.77734375" style="11" customWidth="1"/>
    <col min="12563" max="12563" width="0" style="11" hidden="1" customWidth="1"/>
    <col min="12564" max="12567" width="12.77734375" style="11" customWidth="1"/>
    <col min="12568" max="12568" width="1.77734375" style="11" customWidth="1"/>
    <col min="12569" max="12569" width="12.77734375" style="11" customWidth="1"/>
    <col min="12570" max="12570" width="1.77734375" style="11" customWidth="1"/>
    <col min="12571" max="12572" width="0" style="11" hidden="1" customWidth="1"/>
    <col min="12573" max="12573" width="12.77734375" style="11" customWidth="1"/>
    <col min="12574" max="12574" width="17.88671875" style="11" customWidth="1"/>
    <col min="12575" max="12575" width="11.77734375" style="11" customWidth="1"/>
    <col min="12576" max="12576" width="12" style="11" customWidth="1"/>
    <col min="12577" max="12800" width="27.5546875" style="11"/>
    <col min="12801" max="12801" width="19.44140625" style="11" customWidth="1"/>
    <col min="12802" max="12803" width="12.77734375" style="11" customWidth="1"/>
    <col min="12804" max="12804" width="13" style="11" customWidth="1"/>
    <col min="12805" max="12806" width="12.77734375" style="11" customWidth="1"/>
    <col min="12807" max="12809" width="0" style="11" hidden="1" customWidth="1"/>
    <col min="12810" max="12818" width="12.77734375" style="11" customWidth="1"/>
    <col min="12819" max="12819" width="0" style="11" hidden="1" customWidth="1"/>
    <col min="12820" max="12823" width="12.77734375" style="11" customWidth="1"/>
    <col min="12824" max="12824" width="1.77734375" style="11" customWidth="1"/>
    <col min="12825" max="12825" width="12.77734375" style="11" customWidth="1"/>
    <col min="12826" max="12826" width="1.77734375" style="11" customWidth="1"/>
    <col min="12827" max="12828" width="0" style="11" hidden="1" customWidth="1"/>
    <col min="12829" max="12829" width="12.77734375" style="11" customWidth="1"/>
    <col min="12830" max="12830" width="17.88671875" style="11" customWidth="1"/>
    <col min="12831" max="12831" width="11.77734375" style="11" customWidth="1"/>
    <col min="12832" max="12832" width="12" style="11" customWidth="1"/>
    <col min="12833" max="13056" width="27.5546875" style="11"/>
    <col min="13057" max="13057" width="19.44140625" style="11" customWidth="1"/>
    <col min="13058" max="13059" width="12.77734375" style="11" customWidth="1"/>
    <col min="13060" max="13060" width="13" style="11" customWidth="1"/>
    <col min="13061" max="13062" width="12.77734375" style="11" customWidth="1"/>
    <col min="13063" max="13065" width="0" style="11" hidden="1" customWidth="1"/>
    <col min="13066" max="13074" width="12.77734375" style="11" customWidth="1"/>
    <col min="13075" max="13075" width="0" style="11" hidden="1" customWidth="1"/>
    <col min="13076" max="13079" width="12.77734375" style="11" customWidth="1"/>
    <col min="13080" max="13080" width="1.77734375" style="11" customWidth="1"/>
    <col min="13081" max="13081" width="12.77734375" style="11" customWidth="1"/>
    <col min="13082" max="13082" width="1.77734375" style="11" customWidth="1"/>
    <col min="13083" max="13084" width="0" style="11" hidden="1" customWidth="1"/>
    <col min="13085" max="13085" width="12.77734375" style="11" customWidth="1"/>
    <col min="13086" max="13086" width="17.88671875" style="11" customWidth="1"/>
    <col min="13087" max="13087" width="11.77734375" style="11" customWidth="1"/>
    <col min="13088" max="13088" width="12" style="11" customWidth="1"/>
    <col min="13089" max="13312" width="27.5546875" style="11"/>
    <col min="13313" max="13313" width="19.44140625" style="11" customWidth="1"/>
    <col min="13314" max="13315" width="12.77734375" style="11" customWidth="1"/>
    <col min="13316" max="13316" width="13" style="11" customWidth="1"/>
    <col min="13317" max="13318" width="12.77734375" style="11" customWidth="1"/>
    <col min="13319" max="13321" width="0" style="11" hidden="1" customWidth="1"/>
    <col min="13322" max="13330" width="12.77734375" style="11" customWidth="1"/>
    <col min="13331" max="13331" width="0" style="11" hidden="1" customWidth="1"/>
    <col min="13332" max="13335" width="12.77734375" style="11" customWidth="1"/>
    <col min="13336" max="13336" width="1.77734375" style="11" customWidth="1"/>
    <col min="13337" max="13337" width="12.77734375" style="11" customWidth="1"/>
    <col min="13338" max="13338" width="1.77734375" style="11" customWidth="1"/>
    <col min="13339" max="13340" width="0" style="11" hidden="1" customWidth="1"/>
    <col min="13341" max="13341" width="12.77734375" style="11" customWidth="1"/>
    <col min="13342" max="13342" width="17.88671875" style="11" customWidth="1"/>
    <col min="13343" max="13343" width="11.77734375" style="11" customWidth="1"/>
    <col min="13344" max="13344" width="12" style="11" customWidth="1"/>
    <col min="13345" max="13568" width="27.5546875" style="11"/>
    <col min="13569" max="13569" width="19.44140625" style="11" customWidth="1"/>
    <col min="13570" max="13571" width="12.77734375" style="11" customWidth="1"/>
    <col min="13572" max="13572" width="13" style="11" customWidth="1"/>
    <col min="13573" max="13574" width="12.77734375" style="11" customWidth="1"/>
    <col min="13575" max="13577" width="0" style="11" hidden="1" customWidth="1"/>
    <col min="13578" max="13586" width="12.77734375" style="11" customWidth="1"/>
    <col min="13587" max="13587" width="0" style="11" hidden="1" customWidth="1"/>
    <col min="13588" max="13591" width="12.77734375" style="11" customWidth="1"/>
    <col min="13592" max="13592" width="1.77734375" style="11" customWidth="1"/>
    <col min="13593" max="13593" width="12.77734375" style="11" customWidth="1"/>
    <col min="13594" max="13594" width="1.77734375" style="11" customWidth="1"/>
    <col min="13595" max="13596" width="0" style="11" hidden="1" customWidth="1"/>
    <col min="13597" max="13597" width="12.77734375" style="11" customWidth="1"/>
    <col min="13598" max="13598" width="17.88671875" style="11" customWidth="1"/>
    <col min="13599" max="13599" width="11.77734375" style="11" customWidth="1"/>
    <col min="13600" max="13600" width="12" style="11" customWidth="1"/>
    <col min="13601" max="13824" width="27.5546875" style="11"/>
    <col min="13825" max="13825" width="19.44140625" style="11" customWidth="1"/>
    <col min="13826" max="13827" width="12.77734375" style="11" customWidth="1"/>
    <col min="13828" max="13828" width="13" style="11" customWidth="1"/>
    <col min="13829" max="13830" width="12.77734375" style="11" customWidth="1"/>
    <col min="13831" max="13833" width="0" style="11" hidden="1" customWidth="1"/>
    <col min="13834" max="13842" width="12.77734375" style="11" customWidth="1"/>
    <col min="13843" max="13843" width="0" style="11" hidden="1" customWidth="1"/>
    <col min="13844" max="13847" width="12.77734375" style="11" customWidth="1"/>
    <col min="13848" max="13848" width="1.77734375" style="11" customWidth="1"/>
    <col min="13849" max="13849" width="12.77734375" style="11" customWidth="1"/>
    <col min="13850" max="13850" width="1.77734375" style="11" customWidth="1"/>
    <col min="13851" max="13852" width="0" style="11" hidden="1" customWidth="1"/>
    <col min="13853" max="13853" width="12.77734375" style="11" customWidth="1"/>
    <col min="13854" max="13854" width="17.88671875" style="11" customWidth="1"/>
    <col min="13855" max="13855" width="11.77734375" style="11" customWidth="1"/>
    <col min="13856" max="13856" width="12" style="11" customWidth="1"/>
    <col min="13857" max="14080" width="27.5546875" style="11"/>
    <col min="14081" max="14081" width="19.44140625" style="11" customWidth="1"/>
    <col min="14082" max="14083" width="12.77734375" style="11" customWidth="1"/>
    <col min="14084" max="14084" width="13" style="11" customWidth="1"/>
    <col min="14085" max="14086" width="12.77734375" style="11" customWidth="1"/>
    <col min="14087" max="14089" width="0" style="11" hidden="1" customWidth="1"/>
    <col min="14090" max="14098" width="12.77734375" style="11" customWidth="1"/>
    <col min="14099" max="14099" width="0" style="11" hidden="1" customWidth="1"/>
    <col min="14100" max="14103" width="12.77734375" style="11" customWidth="1"/>
    <col min="14104" max="14104" width="1.77734375" style="11" customWidth="1"/>
    <col min="14105" max="14105" width="12.77734375" style="11" customWidth="1"/>
    <col min="14106" max="14106" width="1.77734375" style="11" customWidth="1"/>
    <col min="14107" max="14108" width="0" style="11" hidden="1" customWidth="1"/>
    <col min="14109" max="14109" width="12.77734375" style="11" customWidth="1"/>
    <col min="14110" max="14110" width="17.88671875" style="11" customWidth="1"/>
    <col min="14111" max="14111" width="11.77734375" style="11" customWidth="1"/>
    <col min="14112" max="14112" width="12" style="11" customWidth="1"/>
    <col min="14113" max="14336" width="27.5546875" style="11"/>
    <col min="14337" max="14337" width="19.44140625" style="11" customWidth="1"/>
    <col min="14338" max="14339" width="12.77734375" style="11" customWidth="1"/>
    <col min="14340" max="14340" width="13" style="11" customWidth="1"/>
    <col min="14341" max="14342" width="12.77734375" style="11" customWidth="1"/>
    <col min="14343" max="14345" width="0" style="11" hidden="1" customWidth="1"/>
    <col min="14346" max="14354" width="12.77734375" style="11" customWidth="1"/>
    <col min="14355" max="14355" width="0" style="11" hidden="1" customWidth="1"/>
    <col min="14356" max="14359" width="12.77734375" style="11" customWidth="1"/>
    <col min="14360" max="14360" width="1.77734375" style="11" customWidth="1"/>
    <col min="14361" max="14361" width="12.77734375" style="11" customWidth="1"/>
    <col min="14362" max="14362" width="1.77734375" style="11" customWidth="1"/>
    <col min="14363" max="14364" width="0" style="11" hidden="1" customWidth="1"/>
    <col min="14365" max="14365" width="12.77734375" style="11" customWidth="1"/>
    <col min="14366" max="14366" width="17.88671875" style="11" customWidth="1"/>
    <col min="14367" max="14367" width="11.77734375" style="11" customWidth="1"/>
    <col min="14368" max="14368" width="12" style="11" customWidth="1"/>
    <col min="14369" max="14592" width="27.5546875" style="11"/>
    <col min="14593" max="14593" width="19.44140625" style="11" customWidth="1"/>
    <col min="14594" max="14595" width="12.77734375" style="11" customWidth="1"/>
    <col min="14596" max="14596" width="13" style="11" customWidth="1"/>
    <col min="14597" max="14598" width="12.77734375" style="11" customWidth="1"/>
    <col min="14599" max="14601" width="0" style="11" hidden="1" customWidth="1"/>
    <col min="14602" max="14610" width="12.77734375" style="11" customWidth="1"/>
    <col min="14611" max="14611" width="0" style="11" hidden="1" customWidth="1"/>
    <col min="14612" max="14615" width="12.77734375" style="11" customWidth="1"/>
    <col min="14616" max="14616" width="1.77734375" style="11" customWidth="1"/>
    <col min="14617" max="14617" width="12.77734375" style="11" customWidth="1"/>
    <col min="14618" max="14618" width="1.77734375" style="11" customWidth="1"/>
    <col min="14619" max="14620" width="0" style="11" hidden="1" customWidth="1"/>
    <col min="14621" max="14621" width="12.77734375" style="11" customWidth="1"/>
    <col min="14622" max="14622" width="17.88671875" style="11" customWidth="1"/>
    <col min="14623" max="14623" width="11.77734375" style="11" customWidth="1"/>
    <col min="14624" max="14624" width="12" style="11" customWidth="1"/>
    <col min="14625" max="14848" width="27.5546875" style="11"/>
    <col min="14849" max="14849" width="19.44140625" style="11" customWidth="1"/>
    <col min="14850" max="14851" width="12.77734375" style="11" customWidth="1"/>
    <col min="14852" max="14852" width="13" style="11" customWidth="1"/>
    <col min="14853" max="14854" width="12.77734375" style="11" customWidth="1"/>
    <col min="14855" max="14857" width="0" style="11" hidden="1" customWidth="1"/>
    <col min="14858" max="14866" width="12.77734375" style="11" customWidth="1"/>
    <col min="14867" max="14867" width="0" style="11" hidden="1" customWidth="1"/>
    <col min="14868" max="14871" width="12.77734375" style="11" customWidth="1"/>
    <col min="14872" max="14872" width="1.77734375" style="11" customWidth="1"/>
    <col min="14873" max="14873" width="12.77734375" style="11" customWidth="1"/>
    <col min="14874" max="14874" width="1.77734375" style="11" customWidth="1"/>
    <col min="14875" max="14876" width="0" style="11" hidden="1" customWidth="1"/>
    <col min="14877" max="14877" width="12.77734375" style="11" customWidth="1"/>
    <col min="14878" max="14878" width="17.88671875" style="11" customWidth="1"/>
    <col min="14879" max="14879" width="11.77734375" style="11" customWidth="1"/>
    <col min="14880" max="14880" width="12" style="11" customWidth="1"/>
    <col min="14881" max="15104" width="27.5546875" style="11"/>
    <col min="15105" max="15105" width="19.44140625" style="11" customWidth="1"/>
    <col min="15106" max="15107" width="12.77734375" style="11" customWidth="1"/>
    <col min="15108" max="15108" width="13" style="11" customWidth="1"/>
    <col min="15109" max="15110" width="12.77734375" style="11" customWidth="1"/>
    <col min="15111" max="15113" width="0" style="11" hidden="1" customWidth="1"/>
    <col min="15114" max="15122" width="12.77734375" style="11" customWidth="1"/>
    <col min="15123" max="15123" width="0" style="11" hidden="1" customWidth="1"/>
    <col min="15124" max="15127" width="12.77734375" style="11" customWidth="1"/>
    <col min="15128" max="15128" width="1.77734375" style="11" customWidth="1"/>
    <col min="15129" max="15129" width="12.77734375" style="11" customWidth="1"/>
    <col min="15130" max="15130" width="1.77734375" style="11" customWidth="1"/>
    <col min="15131" max="15132" width="0" style="11" hidden="1" customWidth="1"/>
    <col min="15133" max="15133" width="12.77734375" style="11" customWidth="1"/>
    <col min="15134" max="15134" width="17.88671875" style="11" customWidth="1"/>
    <col min="15135" max="15135" width="11.77734375" style="11" customWidth="1"/>
    <col min="15136" max="15136" width="12" style="11" customWidth="1"/>
    <col min="15137" max="15360" width="27.5546875" style="11"/>
    <col min="15361" max="15361" width="19.44140625" style="11" customWidth="1"/>
    <col min="15362" max="15363" width="12.77734375" style="11" customWidth="1"/>
    <col min="15364" max="15364" width="13" style="11" customWidth="1"/>
    <col min="15365" max="15366" width="12.77734375" style="11" customWidth="1"/>
    <col min="15367" max="15369" width="0" style="11" hidden="1" customWidth="1"/>
    <col min="15370" max="15378" width="12.77734375" style="11" customWidth="1"/>
    <col min="15379" max="15379" width="0" style="11" hidden="1" customWidth="1"/>
    <col min="15380" max="15383" width="12.77734375" style="11" customWidth="1"/>
    <col min="15384" max="15384" width="1.77734375" style="11" customWidth="1"/>
    <col min="15385" max="15385" width="12.77734375" style="11" customWidth="1"/>
    <col min="15386" max="15386" width="1.77734375" style="11" customWidth="1"/>
    <col min="15387" max="15388" width="0" style="11" hidden="1" customWidth="1"/>
    <col min="15389" max="15389" width="12.77734375" style="11" customWidth="1"/>
    <col min="15390" max="15390" width="17.88671875" style="11" customWidth="1"/>
    <col min="15391" max="15391" width="11.77734375" style="11" customWidth="1"/>
    <col min="15392" max="15392" width="12" style="11" customWidth="1"/>
    <col min="15393" max="15616" width="27.5546875" style="11"/>
    <col min="15617" max="15617" width="19.44140625" style="11" customWidth="1"/>
    <col min="15618" max="15619" width="12.77734375" style="11" customWidth="1"/>
    <col min="15620" max="15620" width="13" style="11" customWidth="1"/>
    <col min="15621" max="15622" width="12.77734375" style="11" customWidth="1"/>
    <col min="15623" max="15625" width="0" style="11" hidden="1" customWidth="1"/>
    <col min="15626" max="15634" width="12.77734375" style="11" customWidth="1"/>
    <col min="15635" max="15635" width="0" style="11" hidden="1" customWidth="1"/>
    <col min="15636" max="15639" width="12.77734375" style="11" customWidth="1"/>
    <col min="15640" max="15640" width="1.77734375" style="11" customWidth="1"/>
    <col min="15641" max="15641" width="12.77734375" style="11" customWidth="1"/>
    <col min="15642" max="15642" width="1.77734375" style="11" customWidth="1"/>
    <col min="15643" max="15644" width="0" style="11" hidden="1" customWidth="1"/>
    <col min="15645" max="15645" width="12.77734375" style="11" customWidth="1"/>
    <col min="15646" max="15646" width="17.88671875" style="11" customWidth="1"/>
    <col min="15647" max="15647" width="11.77734375" style="11" customWidth="1"/>
    <col min="15648" max="15648" width="12" style="11" customWidth="1"/>
    <col min="15649" max="15872" width="27.5546875" style="11"/>
    <col min="15873" max="15873" width="19.44140625" style="11" customWidth="1"/>
    <col min="15874" max="15875" width="12.77734375" style="11" customWidth="1"/>
    <col min="15876" max="15876" width="13" style="11" customWidth="1"/>
    <col min="15877" max="15878" width="12.77734375" style="11" customWidth="1"/>
    <col min="15879" max="15881" width="0" style="11" hidden="1" customWidth="1"/>
    <col min="15882" max="15890" width="12.77734375" style="11" customWidth="1"/>
    <col min="15891" max="15891" width="0" style="11" hidden="1" customWidth="1"/>
    <col min="15892" max="15895" width="12.77734375" style="11" customWidth="1"/>
    <col min="15896" max="15896" width="1.77734375" style="11" customWidth="1"/>
    <col min="15897" max="15897" width="12.77734375" style="11" customWidth="1"/>
    <col min="15898" max="15898" width="1.77734375" style="11" customWidth="1"/>
    <col min="15899" max="15900" width="0" style="11" hidden="1" customWidth="1"/>
    <col min="15901" max="15901" width="12.77734375" style="11" customWidth="1"/>
    <col min="15902" max="15902" width="17.88671875" style="11" customWidth="1"/>
    <col min="15903" max="15903" width="11.77734375" style="11" customWidth="1"/>
    <col min="15904" max="15904" width="12" style="11" customWidth="1"/>
    <col min="15905" max="16128" width="27.5546875" style="11"/>
    <col min="16129" max="16129" width="19.44140625" style="11" customWidth="1"/>
    <col min="16130" max="16131" width="12.77734375" style="11" customWidth="1"/>
    <col min="16132" max="16132" width="13" style="11" customWidth="1"/>
    <col min="16133" max="16134" width="12.77734375" style="11" customWidth="1"/>
    <col min="16135" max="16137" width="0" style="11" hidden="1" customWidth="1"/>
    <col min="16138" max="16146" width="12.77734375" style="11" customWidth="1"/>
    <col min="16147" max="16147" width="0" style="11" hidden="1" customWidth="1"/>
    <col min="16148" max="16151" width="12.77734375" style="11" customWidth="1"/>
    <col min="16152" max="16152" width="1.77734375" style="11" customWidth="1"/>
    <col min="16153" max="16153" width="12.77734375" style="11" customWidth="1"/>
    <col min="16154" max="16154" width="1.77734375" style="11" customWidth="1"/>
    <col min="16155" max="16156" width="0" style="11" hidden="1" customWidth="1"/>
    <col min="16157" max="16157" width="12.77734375" style="11" customWidth="1"/>
    <col min="16158" max="16158" width="17.88671875" style="11" customWidth="1"/>
    <col min="16159" max="16159" width="11.77734375" style="11" customWidth="1"/>
    <col min="16160" max="16160" width="12" style="11" customWidth="1"/>
    <col min="16161" max="16384" width="27.5546875" style="11"/>
  </cols>
  <sheetData>
    <row r="1" spans="1:52" ht="36.75" customHeight="1" x14ac:dyDescent="0.25">
      <c r="A1" s="8"/>
      <c r="B1" s="9"/>
      <c r="C1" s="10"/>
      <c r="D1" s="9"/>
      <c r="E1" s="9"/>
      <c r="F1" s="9"/>
      <c r="G1" s="9"/>
      <c r="H1" s="9"/>
      <c r="I1" s="9"/>
      <c r="J1" s="9"/>
      <c r="K1" s="9"/>
      <c r="M1" s="50"/>
      <c r="O1" s="9"/>
      <c r="P1" s="9"/>
      <c r="Q1" s="9"/>
      <c r="R1" s="9"/>
      <c r="S1" s="9"/>
      <c r="T1" s="9"/>
      <c r="U1" s="9"/>
      <c r="V1" s="9"/>
      <c r="W1" s="1" t="s">
        <v>10</v>
      </c>
      <c r="Y1" s="12"/>
      <c r="AA1" s="12"/>
      <c r="AC1" s="12"/>
    </row>
    <row r="2" spans="1:52" s="53" customFormat="1" ht="18" customHeight="1" x14ac:dyDescent="0.2">
      <c r="A2" s="52"/>
      <c r="B2" s="23"/>
      <c r="C2" s="23"/>
      <c r="D2" s="6"/>
      <c r="E2" s="23"/>
      <c r="F2" s="23"/>
      <c r="G2" s="23"/>
      <c r="H2" s="23"/>
      <c r="I2" s="23"/>
      <c r="J2" s="23"/>
      <c r="K2" s="23"/>
      <c r="M2" s="54"/>
      <c r="N2" s="55"/>
      <c r="O2" s="23"/>
      <c r="P2" s="23"/>
      <c r="Q2" s="23"/>
      <c r="R2" s="23"/>
      <c r="S2" s="23"/>
      <c r="T2" s="23"/>
      <c r="U2" s="23"/>
      <c r="V2" s="23"/>
      <c r="W2" s="16"/>
      <c r="Y2" s="16"/>
      <c r="AA2" s="16"/>
      <c r="AC2" s="16"/>
    </row>
    <row r="3" spans="1:52" ht="21" customHeight="1" x14ac:dyDescent="0.2">
      <c r="A3" s="14"/>
      <c r="B3" s="9"/>
      <c r="C3" s="9"/>
      <c r="D3" s="14"/>
      <c r="E3" s="9"/>
      <c r="F3" s="15"/>
      <c r="G3" s="9"/>
      <c r="H3" s="9"/>
      <c r="I3" s="15"/>
      <c r="J3" s="9"/>
      <c r="K3" s="9"/>
      <c r="M3" s="51"/>
      <c r="N3" s="38"/>
      <c r="O3" s="9"/>
      <c r="P3" s="9"/>
      <c r="Q3" s="9"/>
      <c r="R3" s="9"/>
      <c r="S3" s="9"/>
      <c r="T3" s="9"/>
      <c r="U3" s="9"/>
      <c r="V3" s="9"/>
      <c r="W3" s="16"/>
      <c r="Y3" s="16"/>
      <c r="AA3" s="16"/>
      <c r="AC3" s="16"/>
    </row>
    <row r="4" spans="1:52" ht="20.100000000000001" customHeight="1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19"/>
      <c r="Y4" s="18"/>
      <c r="Z4" s="19"/>
      <c r="AA4" s="18"/>
      <c r="AB4" s="19"/>
      <c r="AC4" s="18"/>
    </row>
    <row r="5" spans="1:52" ht="15" customHeight="1" x14ac:dyDescent="0.2">
      <c r="A5" s="9"/>
      <c r="B5" s="9"/>
      <c r="C5" s="9"/>
      <c r="D5" s="9"/>
      <c r="E5" s="15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20"/>
      <c r="Y5" s="21"/>
      <c r="AA5" s="21"/>
      <c r="AC5" s="21"/>
    </row>
    <row r="6" spans="1:52" ht="15.95" customHeight="1" x14ac:dyDescent="0.25">
      <c r="A6" s="60"/>
      <c r="B6" s="60" t="s">
        <v>0</v>
      </c>
      <c r="C6" s="60" t="s">
        <v>22</v>
      </c>
      <c r="D6" s="60"/>
      <c r="E6" s="60" t="s">
        <v>25</v>
      </c>
      <c r="F6" s="60"/>
      <c r="G6" s="169"/>
      <c r="H6" s="170"/>
      <c r="I6" s="170"/>
      <c r="J6" s="61" t="s">
        <v>28</v>
      </c>
      <c r="K6" s="62"/>
      <c r="L6" s="60" t="s">
        <v>31</v>
      </c>
      <c r="M6" s="63" t="s">
        <v>1</v>
      </c>
      <c r="N6" s="64" t="s">
        <v>35</v>
      </c>
      <c r="O6" s="65"/>
      <c r="P6" s="65"/>
      <c r="Q6" s="66"/>
      <c r="R6" s="161" t="s">
        <v>42</v>
      </c>
      <c r="S6" s="162"/>
      <c r="T6" s="163"/>
      <c r="U6" s="60" t="s">
        <v>45</v>
      </c>
      <c r="V6" s="67" t="s">
        <v>49</v>
      </c>
      <c r="W6" s="68" t="s">
        <v>53</v>
      </c>
      <c r="X6" s="69"/>
      <c r="Y6" s="91" t="s">
        <v>16</v>
      </c>
      <c r="Z6" s="5"/>
      <c r="AA6" s="98"/>
      <c r="AB6" s="5"/>
      <c r="AC6" s="91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15.95" customHeight="1" x14ac:dyDescent="0.25">
      <c r="A7" s="70" t="s">
        <v>20</v>
      </c>
      <c r="B7" s="70" t="s">
        <v>96</v>
      </c>
      <c r="C7" s="70" t="s">
        <v>23</v>
      </c>
      <c r="D7" s="70" t="s">
        <v>24</v>
      </c>
      <c r="E7" s="70" t="s">
        <v>26</v>
      </c>
      <c r="F7" s="70" t="s">
        <v>24</v>
      </c>
      <c r="G7" s="171"/>
      <c r="H7" s="171"/>
      <c r="I7" s="171"/>
      <c r="J7" s="71" t="s">
        <v>29</v>
      </c>
      <c r="K7" s="72"/>
      <c r="L7" s="70" t="s">
        <v>32</v>
      </c>
      <c r="M7" s="73" t="s">
        <v>30</v>
      </c>
      <c r="N7" s="64" t="s">
        <v>36</v>
      </c>
      <c r="O7" s="65"/>
      <c r="P7" s="66"/>
      <c r="Q7" s="60" t="s">
        <v>41</v>
      </c>
      <c r="R7" s="164" t="s">
        <v>2</v>
      </c>
      <c r="S7" s="165"/>
      <c r="T7" s="166"/>
      <c r="U7" s="70" t="s">
        <v>46</v>
      </c>
      <c r="V7" s="74" t="s">
        <v>50</v>
      </c>
      <c r="W7" s="70" t="s">
        <v>54</v>
      </c>
      <c r="X7" s="69"/>
      <c r="Y7" s="92" t="s">
        <v>17</v>
      </c>
      <c r="Z7" s="5"/>
      <c r="AA7" s="99"/>
      <c r="AB7" s="5"/>
      <c r="AC7" s="92" t="s">
        <v>53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15.95" customHeight="1" x14ac:dyDescent="0.25">
      <c r="A8" s="70"/>
      <c r="B8" s="70" t="s">
        <v>21</v>
      </c>
      <c r="C8" s="70" t="s">
        <v>21</v>
      </c>
      <c r="D8" s="70"/>
      <c r="E8" s="70" t="s">
        <v>27</v>
      </c>
      <c r="F8" s="70"/>
      <c r="G8" s="75"/>
      <c r="H8" s="76"/>
      <c r="I8" s="77"/>
      <c r="J8" s="60" t="s">
        <v>27</v>
      </c>
      <c r="K8" s="60" t="s">
        <v>30</v>
      </c>
      <c r="L8" s="70" t="s">
        <v>33</v>
      </c>
      <c r="M8" s="70" t="s">
        <v>3</v>
      </c>
      <c r="N8" s="74" t="s">
        <v>38</v>
      </c>
      <c r="O8" s="60" t="s">
        <v>39</v>
      </c>
      <c r="P8" s="172" t="s">
        <v>4</v>
      </c>
      <c r="Q8" s="70" t="s">
        <v>5</v>
      </c>
      <c r="R8" s="60" t="s">
        <v>43</v>
      </c>
      <c r="S8" s="78"/>
      <c r="T8" s="167" t="s">
        <v>4</v>
      </c>
      <c r="U8" s="70" t="s">
        <v>47</v>
      </c>
      <c r="V8" s="74" t="s">
        <v>51</v>
      </c>
      <c r="W8" s="70" t="s">
        <v>55</v>
      </c>
      <c r="X8" s="69"/>
      <c r="Y8" s="92" t="s">
        <v>18</v>
      </c>
      <c r="Z8" s="5"/>
      <c r="AA8" s="99"/>
      <c r="AB8" s="5"/>
      <c r="AC8" s="92" t="s">
        <v>19</v>
      </c>
      <c r="AD8" s="21"/>
      <c r="AE8" s="21"/>
      <c r="AF8" s="114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15.95" customHeight="1" x14ac:dyDescent="0.25">
      <c r="A9" s="79"/>
      <c r="B9" s="70"/>
      <c r="C9" s="70"/>
      <c r="D9" s="70"/>
      <c r="E9" s="70" t="s">
        <v>6</v>
      </c>
      <c r="F9" s="79"/>
      <c r="G9" s="80"/>
      <c r="H9" s="81"/>
      <c r="I9" s="82"/>
      <c r="J9" s="70" t="s">
        <v>7</v>
      </c>
      <c r="K9" s="70" t="s">
        <v>8</v>
      </c>
      <c r="L9" s="70" t="s">
        <v>34</v>
      </c>
      <c r="M9" s="70" t="s">
        <v>9</v>
      </c>
      <c r="N9" s="74" t="s">
        <v>37</v>
      </c>
      <c r="O9" s="70" t="s">
        <v>40</v>
      </c>
      <c r="P9" s="173"/>
      <c r="Q9" s="70"/>
      <c r="R9" s="70" t="s">
        <v>44</v>
      </c>
      <c r="S9" s="74"/>
      <c r="T9" s="168"/>
      <c r="U9" s="70" t="s">
        <v>48</v>
      </c>
      <c r="V9" s="74" t="s">
        <v>52</v>
      </c>
      <c r="W9" s="70" t="s">
        <v>15</v>
      </c>
      <c r="X9" s="69"/>
      <c r="Y9" s="92" t="s">
        <v>13</v>
      </c>
      <c r="Z9" s="5"/>
      <c r="AA9" s="100"/>
      <c r="AB9" s="5"/>
      <c r="AC9" s="92"/>
      <c r="AD9" s="114"/>
      <c r="AE9" s="114"/>
      <c r="AF9" s="114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15" customHeight="1" x14ac:dyDescent="0.25">
      <c r="A10" s="22" t="s">
        <v>73</v>
      </c>
      <c r="B10" s="2">
        <v>607074.32350000006</v>
      </c>
      <c r="C10" s="2">
        <v>352769.6577311522</v>
      </c>
      <c r="D10" s="89">
        <f>B10+C10</f>
        <v>959843.98123115231</v>
      </c>
      <c r="E10" s="2">
        <v>35.008399999999995</v>
      </c>
      <c r="F10" s="89">
        <f>D10+E10</f>
        <v>959878.98963115236</v>
      </c>
      <c r="G10" s="2">
        <v>0</v>
      </c>
      <c r="H10" s="2">
        <v>0</v>
      </c>
      <c r="I10" s="2">
        <v>0</v>
      </c>
      <c r="J10" s="2">
        <v>4291.1952000000001</v>
      </c>
      <c r="K10" s="2">
        <v>1021.6080999999999</v>
      </c>
      <c r="L10" s="2">
        <v>0</v>
      </c>
      <c r="M10" s="2">
        <v>16621.326000000001</v>
      </c>
      <c r="N10" s="2">
        <v>3262.2951000000003</v>
      </c>
      <c r="O10" s="2">
        <v>7026.8120999999992</v>
      </c>
      <c r="P10" s="2">
        <v>280.55992537378665</v>
      </c>
      <c r="Q10" s="2">
        <v>10515.0214</v>
      </c>
      <c r="R10" s="2">
        <v>543.44458969255629</v>
      </c>
      <c r="S10" s="2">
        <v>0</v>
      </c>
      <c r="T10" s="2">
        <v>395.96396515652305</v>
      </c>
      <c r="U10" s="2">
        <v>0</v>
      </c>
      <c r="V10" s="2">
        <v>6142.2251999999999</v>
      </c>
      <c r="W10" s="89">
        <f t="shared" ref="W10:W32" si="0">SUM(F10:V10)</f>
        <v>1009979.4412113749</v>
      </c>
      <c r="X10" s="3"/>
      <c r="Y10" s="39">
        <v>173124.26508300001</v>
      </c>
      <c r="Z10" s="40"/>
      <c r="AA10" s="97">
        <v>0</v>
      </c>
      <c r="AB10" s="3"/>
      <c r="AC10" s="89">
        <f>+W10+Y10+AA10</f>
        <v>1183103.706294375</v>
      </c>
      <c r="AD10" s="115"/>
      <c r="AE10" s="116"/>
      <c r="AF10" s="118"/>
      <c r="AG10" s="5"/>
      <c r="AH10" s="4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15" customHeight="1" x14ac:dyDescent="0.25">
      <c r="A11" s="22" t="s">
        <v>74</v>
      </c>
      <c r="B11" s="2">
        <v>103945.7099</v>
      </c>
      <c r="C11" s="2">
        <v>16442.653538294984</v>
      </c>
      <c r="D11" s="89">
        <f t="shared" ref="D11:D32" si="1">B11+C11</f>
        <v>120388.36343829498</v>
      </c>
      <c r="E11" s="2">
        <v>1.7832999999999999</v>
      </c>
      <c r="F11" s="89">
        <f t="shared" ref="F11:F32" si="2">D11+E11</f>
        <v>120390.14673829498</v>
      </c>
      <c r="G11" s="2">
        <v>0</v>
      </c>
      <c r="H11" s="2">
        <v>0</v>
      </c>
      <c r="I11" s="2">
        <v>0</v>
      </c>
      <c r="J11" s="2">
        <v>538.22280000000001</v>
      </c>
      <c r="K11" s="2">
        <v>0</v>
      </c>
      <c r="L11" s="2">
        <v>0</v>
      </c>
      <c r="M11" s="2">
        <v>0</v>
      </c>
      <c r="N11" s="2">
        <v>409.17940000000004</v>
      </c>
      <c r="O11" s="2">
        <v>721.35769999999991</v>
      </c>
      <c r="P11" s="2">
        <v>422.84461000017154</v>
      </c>
      <c r="Q11" s="2">
        <v>1522.8652</v>
      </c>
      <c r="R11" s="2">
        <v>819.80505345166705</v>
      </c>
      <c r="S11" s="2">
        <v>0</v>
      </c>
      <c r="T11" s="2">
        <v>596.77528143633003</v>
      </c>
      <c r="U11" s="2">
        <v>2.2000000000000002</v>
      </c>
      <c r="V11" s="2">
        <v>770.4</v>
      </c>
      <c r="W11" s="89">
        <f t="shared" si="0"/>
        <v>126193.79678318313</v>
      </c>
      <c r="X11" s="3"/>
      <c r="Y11" s="39">
        <v>4928.062723</v>
      </c>
      <c r="Z11" s="40"/>
      <c r="AA11" s="41">
        <v>0</v>
      </c>
      <c r="AB11" s="3"/>
      <c r="AC11" s="89">
        <f t="shared" ref="AC11:AC38" si="3">+W11+Y11+AA11</f>
        <v>131121.85950618313</v>
      </c>
      <c r="AD11" s="115"/>
      <c r="AE11" s="116"/>
      <c r="AF11" s="118"/>
      <c r="AG11" s="5"/>
      <c r="AH11" s="4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ht="15" customHeight="1" x14ac:dyDescent="0.25">
      <c r="A12" s="22" t="s">
        <v>75</v>
      </c>
      <c r="B12" s="2">
        <v>312511.64569999999</v>
      </c>
      <c r="C12" s="2">
        <v>75593.498085148429</v>
      </c>
      <c r="D12" s="89">
        <f t="shared" si="1"/>
        <v>388105.14378514839</v>
      </c>
      <c r="E12" s="2">
        <v>10.441700000000001</v>
      </c>
      <c r="F12" s="89">
        <f>D12+E12</f>
        <v>388115.58548514842</v>
      </c>
      <c r="G12" s="2">
        <v>0</v>
      </c>
      <c r="H12" s="2">
        <v>0</v>
      </c>
      <c r="I12" s="2">
        <v>0</v>
      </c>
      <c r="J12" s="2">
        <v>1735.11</v>
      </c>
      <c r="K12" s="2">
        <v>348.8836</v>
      </c>
      <c r="L12" s="2">
        <v>0</v>
      </c>
      <c r="M12" s="2">
        <v>5676.2540999999992</v>
      </c>
      <c r="N12" s="2">
        <v>1319.0907999999999</v>
      </c>
      <c r="O12" s="2">
        <v>3157.6929</v>
      </c>
      <c r="P12" s="2">
        <v>280.55992537378665</v>
      </c>
      <c r="Q12" s="2">
        <v>4097.2325000000001</v>
      </c>
      <c r="R12" s="2">
        <v>514.77745615555841</v>
      </c>
      <c r="S12" s="2">
        <v>0</v>
      </c>
      <c r="T12" s="2">
        <v>395.96396515652305</v>
      </c>
      <c r="U12" s="2">
        <v>0.5</v>
      </c>
      <c r="V12" s="2">
        <v>2483.5745000000002</v>
      </c>
      <c r="W12" s="89">
        <f t="shared" si="0"/>
        <v>408125.22523183428</v>
      </c>
      <c r="X12" s="3"/>
      <c r="Y12" s="39">
        <v>5473.9498800000001</v>
      </c>
      <c r="Z12" s="40"/>
      <c r="AA12" s="41">
        <v>0</v>
      </c>
      <c r="AB12" s="3"/>
      <c r="AC12" s="89">
        <f t="shared" si="3"/>
        <v>413599.17511183431</v>
      </c>
      <c r="AD12" s="115"/>
      <c r="AE12" s="116"/>
      <c r="AF12" s="118"/>
      <c r="AG12" s="5"/>
      <c r="AH12" s="4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ht="15" customHeight="1" x14ac:dyDescent="0.25">
      <c r="A13" s="22" t="s">
        <v>76</v>
      </c>
      <c r="B13" s="2">
        <v>128102.10309999999</v>
      </c>
      <c r="C13" s="2">
        <v>34380.093761889533</v>
      </c>
      <c r="D13" s="89">
        <f t="shared" si="1"/>
        <v>162482.19686188953</v>
      </c>
      <c r="E13" s="2">
        <v>3.2166999999999999</v>
      </c>
      <c r="F13" s="89">
        <f t="shared" si="2"/>
        <v>162485.41356188952</v>
      </c>
      <c r="G13" s="2">
        <v>0</v>
      </c>
      <c r="H13" s="2">
        <v>0</v>
      </c>
      <c r="I13" s="2">
        <v>0</v>
      </c>
      <c r="J13" s="2">
        <v>726.41269999999997</v>
      </c>
      <c r="K13" s="2">
        <v>111.55680000000001</v>
      </c>
      <c r="L13" s="2">
        <v>0</v>
      </c>
      <c r="M13" s="2">
        <v>1815.0031000000001</v>
      </c>
      <c r="N13" s="2">
        <v>552.24350000000004</v>
      </c>
      <c r="O13" s="2">
        <v>930.13109999999995</v>
      </c>
      <c r="P13" s="2">
        <v>355.18736855634944</v>
      </c>
      <c r="Q13" s="2">
        <v>3589.6107999999999</v>
      </c>
      <c r="R13" s="2">
        <v>721.24390642295953</v>
      </c>
      <c r="S13" s="2">
        <v>0</v>
      </c>
      <c r="T13" s="2">
        <v>501.28826717293276</v>
      </c>
      <c r="U13" s="2">
        <v>1.5</v>
      </c>
      <c r="V13" s="2">
        <v>1039.7601</v>
      </c>
      <c r="W13" s="89">
        <f t="shared" si="0"/>
        <v>172829.35120404177</v>
      </c>
      <c r="X13" s="3"/>
      <c r="Y13" s="39">
        <v>6724.6844280000005</v>
      </c>
      <c r="Z13" s="40"/>
      <c r="AA13" s="41">
        <v>0</v>
      </c>
      <c r="AB13" s="3"/>
      <c r="AC13" s="89">
        <f t="shared" si="3"/>
        <v>179554.03563204178</v>
      </c>
      <c r="AD13" s="115"/>
      <c r="AE13" s="116"/>
      <c r="AF13" s="118"/>
      <c r="AG13" s="5"/>
      <c r="AH13" s="4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15" customHeight="1" x14ac:dyDescent="0.25">
      <c r="A14" s="22" t="s">
        <v>77</v>
      </c>
      <c r="B14" s="2">
        <v>178540.98030000002</v>
      </c>
      <c r="C14" s="2">
        <v>39505.0766829165</v>
      </c>
      <c r="D14" s="89">
        <f t="shared" si="1"/>
        <v>218046.05698291652</v>
      </c>
      <c r="E14" s="2">
        <v>2.8</v>
      </c>
      <c r="F14" s="89">
        <f t="shared" si="2"/>
        <v>218048.85698291651</v>
      </c>
      <c r="G14" s="2">
        <v>0</v>
      </c>
      <c r="H14" s="2">
        <v>0</v>
      </c>
      <c r="I14" s="2">
        <v>0</v>
      </c>
      <c r="J14" s="2">
        <v>974.82319999999993</v>
      </c>
      <c r="K14" s="2">
        <v>87.702600000000004</v>
      </c>
      <c r="L14" s="2">
        <v>0</v>
      </c>
      <c r="M14" s="2">
        <v>1426.9006000000002</v>
      </c>
      <c r="N14" s="2">
        <v>741.09900000000005</v>
      </c>
      <c r="O14" s="2">
        <v>941.50689999999997</v>
      </c>
      <c r="P14" s="2">
        <v>377.23971450456798</v>
      </c>
      <c r="Q14" s="2">
        <v>3335.7999</v>
      </c>
      <c r="R14" s="2">
        <v>752.28419052980087</v>
      </c>
      <c r="S14" s="2">
        <v>0</v>
      </c>
      <c r="T14" s="2">
        <v>532.41150878579617</v>
      </c>
      <c r="U14" s="2">
        <v>0.5</v>
      </c>
      <c r="V14" s="2">
        <v>1395.3358000000001</v>
      </c>
      <c r="W14" s="89">
        <f t="shared" si="0"/>
        <v>228614.46039673669</v>
      </c>
      <c r="X14" s="3"/>
      <c r="Y14" s="39">
        <v>8201.1254430000008</v>
      </c>
      <c r="Z14" s="40"/>
      <c r="AA14" s="41">
        <v>0</v>
      </c>
      <c r="AB14" s="3"/>
      <c r="AC14" s="89">
        <f t="shared" si="3"/>
        <v>236815.58583973668</v>
      </c>
      <c r="AD14" s="115"/>
      <c r="AE14" s="116"/>
      <c r="AF14" s="118"/>
      <c r="AG14" s="5"/>
      <c r="AH14" s="4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ht="15" customHeight="1" x14ac:dyDescent="0.25">
      <c r="A15" s="22" t="s">
        <v>78</v>
      </c>
      <c r="B15" s="2">
        <v>53109.495299999995</v>
      </c>
      <c r="C15" s="2">
        <v>16015.571628209442</v>
      </c>
      <c r="D15" s="89">
        <f t="shared" si="1"/>
        <v>69125.066928209431</v>
      </c>
      <c r="E15" s="2">
        <v>2.0167000000000002</v>
      </c>
      <c r="F15" s="89">
        <f t="shared" si="2"/>
        <v>69127.083628209424</v>
      </c>
      <c r="G15" s="2">
        <v>0</v>
      </c>
      <c r="H15" s="2">
        <v>0</v>
      </c>
      <c r="I15" s="2">
        <v>0</v>
      </c>
      <c r="J15" s="2">
        <v>309.03890000000001</v>
      </c>
      <c r="K15" s="2">
        <v>34.307600000000001</v>
      </c>
      <c r="L15" s="2">
        <v>0</v>
      </c>
      <c r="M15" s="2">
        <v>558.17680000000007</v>
      </c>
      <c r="N15" s="2">
        <v>234.94710000000001</v>
      </c>
      <c r="O15" s="2">
        <v>821.27139999999997</v>
      </c>
      <c r="P15" s="2">
        <v>395.52941380727361</v>
      </c>
      <c r="Q15" s="2">
        <v>2320.5563999999999</v>
      </c>
      <c r="R15" s="2">
        <v>1002.4120151907313</v>
      </c>
      <c r="S15" s="2">
        <v>0</v>
      </c>
      <c r="T15" s="2">
        <v>558.22439651518425</v>
      </c>
      <c r="U15" s="2">
        <v>3</v>
      </c>
      <c r="V15" s="2">
        <v>442.35669999999999</v>
      </c>
      <c r="W15" s="89">
        <f t="shared" si="0"/>
        <v>75806.904353722624</v>
      </c>
      <c r="X15" s="3"/>
      <c r="Y15" s="39">
        <v>1557.23127</v>
      </c>
      <c r="Z15" s="40"/>
      <c r="AA15" s="41">
        <v>0</v>
      </c>
      <c r="AB15" s="3"/>
      <c r="AC15" s="89">
        <f t="shared" si="3"/>
        <v>77364.135623722628</v>
      </c>
      <c r="AD15" s="115"/>
      <c r="AE15" s="116"/>
      <c r="AF15" s="118"/>
      <c r="AG15" s="5"/>
      <c r="AH15" s="4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15" customHeight="1" x14ac:dyDescent="0.25">
      <c r="A16" s="22" t="s">
        <v>79</v>
      </c>
      <c r="B16" s="2">
        <v>179996.57580000002</v>
      </c>
      <c r="C16" s="2">
        <v>33419.159464196913</v>
      </c>
      <c r="D16" s="89">
        <f t="shared" si="1"/>
        <v>213415.73526419693</v>
      </c>
      <c r="E16" s="2">
        <v>5.6249000000000002</v>
      </c>
      <c r="F16" s="89">
        <f t="shared" si="2"/>
        <v>213421.36016419693</v>
      </c>
      <c r="G16" s="2">
        <v>0</v>
      </c>
      <c r="H16" s="2">
        <v>0</v>
      </c>
      <c r="I16" s="2">
        <v>0</v>
      </c>
      <c r="J16" s="2">
        <v>954.1223</v>
      </c>
      <c r="K16" s="2">
        <v>151.40770000000001</v>
      </c>
      <c r="L16" s="2">
        <v>0</v>
      </c>
      <c r="M16" s="2">
        <v>2463.3692999999998</v>
      </c>
      <c r="N16" s="2">
        <v>725.34980000000007</v>
      </c>
      <c r="O16" s="2">
        <v>1185.414</v>
      </c>
      <c r="P16" s="2">
        <v>324.65167050498133</v>
      </c>
      <c r="Q16" s="2">
        <v>2828.1782000000003</v>
      </c>
      <c r="R16" s="2">
        <v>718.83524000369505</v>
      </c>
      <c r="S16" s="2">
        <v>0</v>
      </c>
      <c r="T16" s="2">
        <v>458.19217617682182</v>
      </c>
      <c r="U16" s="2">
        <v>1.8</v>
      </c>
      <c r="V16" s="2">
        <v>1365.6833000000001</v>
      </c>
      <c r="W16" s="89">
        <f t="shared" si="0"/>
        <v>224598.36385088236</v>
      </c>
      <c r="X16" s="3"/>
      <c r="Y16" s="39">
        <v>3770.9504700000002</v>
      </c>
      <c r="Z16" s="40"/>
      <c r="AA16" s="41">
        <v>0</v>
      </c>
      <c r="AB16" s="3"/>
      <c r="AC16" s="89">
        <f t="shared" si="3"/>
        <v>228369.31432088237</v>
      </c>
      <c r="AD16" s="115"/>
      <c r="AE16" s="116"/>
      <c r="AF16" s="118"/>
      <c r="AG16" s="5"/>
      <c r="AH16" s="4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ht="15" customHeight="1" x14ac:dyDescent="0.25">
      <c r="A17" s="22" t="s">
        <v>80</v>
      </c>
      <c r="B17" s="2">
        <v>136586.1194</v>
      </c>
      <c r="C17" s="2">
        <v>22528.570757014561</v>
      </c>
      <c r="D17" s="89">
        <f t="shared" si="1"/>
        <v>159114.69015701456</v>
      </c>
      <c r="E17" s="2">
        <v>1.7251000000000001</v>
      </c>
      <c r="F17" s="89">
        <f t="shared" si="2"/>
        <v>159116.41525701457</v>
      </c>
      <c r="G17" s="2">
        <v>0</v>
      </c>
      <c r="H17" s="2">
        <v>0</v>
      </c>
      <c r="I17" s="2">
        <v>0</v>
      </c>
      <c r="J17" s="2">
        <v>711.35749999999996</v>
      </c>
      <c r="K17" s="2">
        <v>40.8536</v>
      </c>
      <c r="L17" s="2">
        <v>0</v>
      </c>
      <c r="M17" s="2">
        <v>664.67819999999995</v>
      </c>
      <c r="N17" s="2">
        <v>540.80319999999995</v>
      </c>
      <c r="O17" s="2">
        <v>634.35630000000003</v>
      </c>
      <c r="P17" s="2">
        <v>435.92000932252193</v>
      </c>
      <c r="Q17" s="2">
        <v>2900.6956</v>
      </c>
      <c r="R17" s="2">
        <v>784.65257407919557</v>
      </c>
      <c r="S17" s="2">
        <v>0</v>
      </c>
      <c r="T17" s="2">
        <v>615.22904655596562</v>
      </c>
      <c r="U17" s="2">
        <v>2.2000000000000002</v>
      </c>
      <c r="V17" s="2">
        <v>1018.2203000000001</v>
      </c>
      <c r="W17" s="89">
        <f t="shared" si="0"/>
        <v>167465.38158697227</v>
      </c>
      <c r="X17" s="3"/>
      <c r="Y17" s="39">
        <v>4036.2441839999997</v>
      </c>
      <c r="Z17" s="40"/>
      <c r="AA17" s="41">
        <v>0</v>
      </c>
      <c r="AB17" s="3"/>
      <c r="AC17" s="89">
        <f t="shared" si="3"/>
        <v>171501.62577097228</v>
      </c>
      <c r="AD17" s="115"/>
      <c r="AE17" s="116"/>
      <c r="AF17" s="118"/>
      <c r="AG17" s="5"/>
      <c r="AH17" s="4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15" customHeight="1" x14ac:dyDescent="0.25">
      <c r="A18" s="22" t="s">
        <v>81</v>
      </c>
      <c r="B18" s="2">
        <v>102502.4016</v>
      </c>
      <c r="C18" s="2">
        <v>21674.406936843432</v>
      </c>
      <c r="D18" s="89">
        <f t="shared" si="1"/>
        <v>124176.80853684343</v>
      </c>
      <c r="E18" s="2">
        <v>2.7749999999999999</v>
      </c>
      <c r="F18" s="89">
        <f t="shared" si="2"/>
        <v>124179.58353684342</v>
      </c>
      <c r="G18" s="2">
        <v>0</v>
      </c>
      <c r="H18" s="2">
        <v>0</v>
      </c>
      <c r="I18" s="2">
        <v>0</v>
      </c>
      <c r="J18" s="2">
        <v>555.15989999999999</v>
      </c>
      <c r="K18" s="2">
        <v>0</v>
      </c>
      <c r="L18" s="2">
        <v>0</v>
      </c>
      <c r="M18" s="2">
        <v>0</v>
      </c>
      <c r="N18" s="2">
        <v>422.04599999999999</v>
      </c>
      <c r="O18" s="2">
        <v>705.12569999999994</v>
      </c>
      <c r="P18" s="2">
        <v>351.77185641372273</v>
      </c>
      <c r="Q18" s="2">
        <v>2175.5217000000002</v>
      </c>
      <c r="R18" s="2">
        <v>777.29289434168959</v>
      </c>
      <c r="S18" s="2">
        <v>0</v>
      </c>
      <c r="T18" s="2">
        <v>496.46783630819226</v>
      </c>
      <c r="U18" s="2">
        <v>2.2000000000000002</v>
      </c>
      <c r="V18" s="2">
        <v>794.62509999999997</v>
      </c>
      <c r="W18" s="89">
        <f t="shared" si="0"/>
        <v>130459.79452390702</v>
      </c>
      <c r="X18" s="3"/>
      <c r="Y18" s="39">
        <v>3908.4902219999999</v>
      </c>
      <c r="Z18" s="40"/>
      <c r="AA18" s="41">
        <v>0</v>
      </c>
      <c r="AB18" s="3"/>
      <c r="AC18" s="89">
        <f t="shared" si="3"/>
        <v>134368.28474590703</v>
      </c>
      <c r="AD18" s="115"/>
      <c r="AE18" s="116"/>
      <c r="AF18" s="118"/>
      <c r="AG18" s="5"/>
      <c r="AH18" s="4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ht="15" customHeight="1" x14ac:dyDescent="0.25">
      <c r="A19" s="22" t="s">
        <v>82</v>
      </c>
      <c r="B19" s="2">
        <v>72367.808599999989</v>
      </c>
      <c r="C19" s="2">
        <v>11317.670617267971</v>
      </c>
      <c r="D19" s="89">
        <f t="shared" si="1"/>
        <v>83685.479217267959</v>
      </c>
      <c r="E19" s="2">
        <v>1.6</v>
      </c>
      <c r="F19" s="89">
        <f t="shared" si="2"/>
        <v>83687.079217267965</v>
      </c>
      <c r="G19" s="2">
        <v>0</v>
      </c>
      <c r="H19" s="2">
        <v>0</v>
      </c>
      <c r="I19" s="2">
        <v>0</v>
      </c>
      <c r="J19" s="2">
        <v>374.07679999999999</v>
      </c>
      <c r="K19" s="2">
        <v>30.1266</v>
      </c>
      <c r="L19" s="2">
        <v>6.8000000000000005E-7</v>
      </c>
      <c r="M19" s="2">
        <v>490.27109999999999</v>
      </c>
      <c r="N19" s="2">
        <v>284.3854</v>
      </c>
      <c r="O19" s="2">
        <v>890.00009999999997</v>
      </c>
      <c r="P19" s="2">
        <v>312.27539520270199</v>
      </c>
      <c r="Q19" s="2">
        <v>1478.4391000000001</v>
      </c>
      <c r="R19" s="2">
        <v>990.98082342576799</v>
      </c>
      <c r="S19" s="2">
        <v>0</v>
      </c>
      <c r="T19" s="2">
        <v>440.72510905521744</v>
      </c>
      <c r="U19" s="2">
        <v>2.5</v>
      </c>
      <c r="V19" s="2">
        <v>535.43830000000003</v>
      </c>
      <c r="W19" s="89">
        <f t="shared" si="0"/>
        <v>89516.297945631639</v>
      </c>
      <c r="X19" s="3"/>
      <c r="Y19" s="39">
        <v>0</v>
      </c>
      <c r="Z19" s="40"/>
      <c r="AA19" s="41">
        <v>0</v>
      </c>
      <c r="AB19" s="3"/>
      <c r="AC19" s="89">
        <f t="shared" si="3"/>
        <v>89516.297945631639</v>
      </c>
      <c r="AD19" s="115"/>
      <c r="AE19" s="116"/>
      <c r="AF19" s="118"/>
      <c r="AG19" s="5"/>
      <c r="AH19" s="4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15" customHeight="1" x14ac:dyDescent="0.25">
      <c r="A20" s="22" t="s">
        <v>83</v>
      </c>
      <c r="B20" s="2">
        <v>77689.284499999994</v>
      </c>
      <c r="C20" s="2">
        <v>12812.457302567538</v>
      </c>
      <c r="D20" s="89">
        <f t="shared" si="1"/>
        <v>90501.741802567529</v>
      </c>
      <c r="E20" s="2">
        <v>1.6916</v>
      </c>
      <c r="F20" s="89">
        <f t="shared" si="2"/>
        <v>90503.433402567534</v>
      </c>
      <c r="G20" s="2">
        <v>0</v>
      </c>
      <c r="H20" s="2">
        <v>0</v>
      </c>
      <c r="I20" s="2">
        <v>0</v>
      </c>
      <c r="J20" s="2">
        <v>404.60809999999998</v>
      </c>
      <c r="K20" s="2">
        <v>0</v>
      </c>
      <c r="L20" s="2">
        <v>0</v>
      </c>
      <c r="M20" s="2">
        <v>0</v>
      </c>
      <c r="N20" s="2">
        <v>307.59770000000003</v>
      </c>
      <c r="O20" s="2">
        <v>549.98940000000005</v>
      </c>
      <c r="P20" s="2">
        <v>411.42963020274476</v>
      </c>
      <c r="Q20" s="2">
        <v>1450.3478</v>
      </c>
      <c r="R20" s="2">
        <v>899.86310332104495</v>
      </c>
      <c r="S20" s="2">
        <v>0</v>
      </c>
      <c r="T20" s="2">
        <v>580.66492407326871</v>
      </c>
      <c r="U20" s="2">
        <v>2.2000000000000002</v>
      </c>
      <c r="V20" s="2">
        <v>579.14269999999999</v>
      </c>
      <c r="W20" s="89">
        <f t="shared" si="0"/>
        <v>95689.27676016459</v>
      </c>
      <c r="X20" s="3"/>
      <c r="Y20" s="39">
        <v>1215.4343670000001</v>
      </c>
      <c r="Z20" s="40"/>
      <c r="AA20" s="41">
        <v>0</v>
      </c>
      <c r="AB20" s="3"/>
      <c r="AC20" s="89">
        <f t="shared" si="3"/>
        <v>96904.711127164584</v>
      </c>
      <c r="AD20" s="115"/>
      <c r="AE20" s="116"/>
      <c r="AF20" s="118"/>
      <c r="AG20" s="5"/>
      <c r="AH20" s="4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5" customHeight="1" x14ac:dyDescent="0.25">
      <c r="A21" s="22" t="s">
        <v>84</v>
      </c>
      <c r="B21" s="2">
        <v>133365.41990000001</v>
      </c>
      <c r="C21" s="2">
        <v>48900.878704799339</v>
      </c>
      <c r="D21" s="89">
        <f t="shared" si="1"/>
        <v>182266.29860479935</v>
      </c>
      <c r="E21" s="2">
        <v>5.1416000000000004</v>
      </c>
      <c r="F21" s="89">
        <f t="shared" si="2"/>
        <v>182271.44020479935</v>
      </c>
      <c r="G21" s="2">
        <v>0</v>
      </c>
      <c r="H21" s="2">
        <v>0</v>
      </c>
      <c r="I21" s="2">
        <v>0</v>
      </c>
      <c r="J21" s="2">
        <v>814.86189999999999</v>
      </c>
      <c r="K21" s="2">
        <v>0</v>
      </c>
      <c r="L21" s="2">
        <v>0</v>
      </c>
      <c r="M21" s="2">
        <v>0</v>
      </c>
      <c r="N21" s="2">
        <v>619.48930000000007</v>
      </c>
      <c r="O21" s="2">
        <v>1287.9694999999999</v>
      </c>
      <c r="P21" s="2">
        <v>319.34917086770929</v>
      </c>
      <c r="Q21" s="2">
        <v>2900.6956</v>
      </c>
      <c r="R21" s="2">
        <v>579.81876489478236</v>
      </c>
      <c r="S21" s="2">
        <v>0</v>
      </c>
      <c r="T21" s="2">
        <v>450.70857428828475</v>
      </c>
      <c r="U21" s="2">
        <v>2.2000000000000002</v>
      </c>
      <c r="V21" s="2">
        <v>1166.3697999999999</v>
      </c>
      <c r="W21" s="89">
        <f t="shared" si="0"/>
        <v>190412.90281485012</v>
      </c>
      <c r="X21" s="3"/>
      <c r="Y21" s="39">
        <v>5729.0215080000007</v>
      </c>
      <c r="Z21" s="40"/>
      <c r="AA21" s="41">
        <v>0</v>
      </c>
      <c r="AB21" s="3"/>
      <c r="AC21" s="89">
        <f t="shared" si="3"/>
        <v>196141.92432285013</v>
      </c>
      <c r="AD21" s="115"/>
      <c r="AE21" s="116"/>
      <c r="AF21" s="118"/>
      <c r="AG21" s="5"/>
      <c r="AH21" s="4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ht="15" customHeight="1" x14ac:dyDescent="0.25">
      <c r="A22" s="22" t="s">
        <v>85</v>
      </c>
      <c r="B22" s="2">
        <v>102421.0508</v>
      </c>
      <c r="C22" s="2">
        <v>41960.797665908693</v>
      </c>
      <c r="D22" s="89">
        <f t="shared" si="1"/>
        <v>144381.8484659087</v>
      </c>
      <c r="E22" s="2">
        <v>2.8416999999999999</v>
      </c>
      <c r="F22" s="89">
        <f t="shared" si="2"/>
        <v>144384.69016590869</v>
      </c>
      <c r="G22" s="2">
        <v>0</v>
      </c>
      <c r="H22" s="2">
        <v>0</v>
      </c>
      <c r="I22" s="2">
        <v>0</v>
      </c>
      <c r="J22" s="2">
        <v>645.49099999999999</v>
      </c>
      <c r="K22" s="2">
        <v>47.8964</v>
      </c>
      <c r="L22" s="2">
        <v>0</v>
      </c>
      <c r="M22" s="2">
        <v>779.26290000000006</v>
      </c>
      <c r="N22" s="2">
        <v>490.71800000000002</v>
      </c>
      <c r="O22" s="2">
        <v>860.97450000000003</v>
      </c>
      <c r="P22" s="2">
        <v>413.07467549429606</v>
      </c>
      <c r="Q22" s="2">
        <v>3408.3172999999997</v>
      </c>
      <c r="R22" s="2">
        <v>646.74963240829686</v>
      </c>
      <c r="S22" s="2">
        <v>0</v>
      </c>
      <c r="T22" s="2">
        <v>582.98663361932131</v>
      </c>
      <c r="U22" s="2">
        <v>2.2000000000000002</v>
      </c>
      <c r="V22" s="2">
        <v>923.92019999999991</v>
      </c>
      <c r="W22" s="89">
        <f t="shared" si="0"/>
        <v>153186.28140743062</v>
      </c>
      <c r="X22" s="3"/>
      <c r="Y22" s="39">
        <v>7580.9771100000007</v>
      </c>
      <c r="Z22" s="40"/>
      <c r="AA22" s="41">
        <v>0</v>
      </c>
      <c r="AB22" s="3"/>
      <c r="AC22" s="89">
        <f t="shared" si="3"/>
        <v>160767.25851743063</v>
      </c>
      <c r="AD22" s="115"/>
      <c r="AE22" s="116"/>
      <c r="AF22" s="118"/>
      <c r="AG22" s="5"/>
      <c r="AH22" s="4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15" customHeight="1" x14ac:dyDescent="0.25">
      <c r="A23" s="22" t="s">
        <v>86</v>
      </c>
      <c r="B23" s="2">
        <v>57709.099099999999</v>
      </c>
      <c r="C23" s="2">
        <v>18150.98117863735</v>
      </c>
      <c r="D23" s="89">
        <f t="shared" si="1"/>
        <v>75860.080278637353</v>
      </c>
      <c r="E23" s="2">
        <v>1.4499</v>
      </c>
      <c r="F23" s="89">
        <f t="shared" si="2"/>
        <v>75861.53017863736</v>
      </c>
      <c r="G23" s="2">
        <v>0</v>
      </c>
      <c r="H23" s="2">
        <v>0</v>
      </c>
      <c r="I23" s="2">
        <v>0</v>
      </c>
      <c r="J23" s="2">
        <v>339.14929999999998</v>
      </c>
      <c r="K23" s="2">
        <v>21.540399999999998</v>
      </c>
      <c r="L23" s="2">
        <v>0</v>
      </c>
      <c r="M23" s="2">
        <v>350.45639999999997</v>
      </c>
      <c r="N23" s="2">
        <v>257.82779999999997</v>
      </c>
      <c r="O23" s="2">
        <v>1095.2291</v>
      </c>
      <c r="P23" s="2">
        <v>366.81839708020232</v>
      </c>
      <c r="Q23" s="2">
        <v>3118.2477000000003</v>
      </c>
      <c r="R23" s="2">
        <v>721.92768725595738</v>
      </c>
      <c r="S23" s="2">
        <v>0</v>
      </c>
      <c r="T23" s="2">
        <v>517.70354163381808</v>
      </c>
      <c r="U23" s="2">
        <v>2.5</v>
      </c>
      <c r="V23" s="2">
        <v>485.43619999999999</v>
      </c>
      <c r="W23" s="89">
        <f t="shared" si="0"/>
        <v>83138.366704607339</v>
      </c>
      <c r="X23" s="3"/>
      <c r="Y23" s="39">
        <v>2097.2780849999999</v>
      </c>
      <c r="Z23" s="40"/>
      <c r="AA23" s="41">
        <v>0</v>
      </c>
      <c r="AB23" s="3"/>
      <c r="AC23" s="89">
        <f t="shared" si="3"/>
        <v>85235.644789607337</v>
      </c>
      <c r="AD23" s="115"/>
      <c r="AE23" s="116"/>
      <c r="AF23" s="118"/>
      <c r="AG23" s="5"/>
      <c r="AH23" s="4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5" customHeight="1" x14ac:dyDescent="0.25">
      <c r="A24" s="22" t="s">
        <v>87</v>
      </c>
      <c r="B24" s="2">
        <v>90746.846099999995</v>
      </c>
      <c r="C24" s="2">
        <v>19538.997386415474</v>
      </c>
      <c r="D24" s="89">
        <f t="shared" si="1"/>
        <v>110285.84348641547</v>
      </c>
      <c r="E24" s="2">
        <v>1.2167000000000001</v>
      </c>
      <c r="F24" s="89">
        <f t="shared" si="2"/>
        <v>110287.06018641547</v>
      </c>
      <c r="G24" s="2">
        <v>0</v>
      </c>
      <c r="H24" s="2">
        <v>0</v>
      </c>
      <c r="I24" s="2">
        <v>0</v>
      </c>
      <c r="J24" s="2">
        <v>493.0573</v>
      </c>
      <c r="K24" s="2">
        <v>0</v>
      </c>
      <c r="L24" s="2">
        <v>0</v>
      </c>
      <c r="M24" s="2">
        <v>0</v>
      </c>
      <c r="N24" s="2">
        <v>374.84340000000003</v>
      </c>
      <c r="O24" s="2">
        <v>829.97360000000003</v>
      </c>
      <c r="P24" s="2">
        <v>340.83995190994096</v>
      </c>
      <c r="Q24" s="2">
        <v>3263.2824999999998</v>
      </c>
      <c r="R24" s="2">
        <v>662.74211324747637</v>
      </c>
      <c r="S24" s="2">
        <v>0</v>
      </c>
      <c r="T24" s="2">
        <v>481.03925984552524</v>
      </c>
      <c r="U24" s="2">
        <v>2.5</v>
      </c>
      <c r="V24" s="2">
        <v>705.75240000000008</v>
      </c>
      <c r="W24" s="89">
        <f t="shared" si="0"/>
        <v>117441.09071141841</v>
      </c>
      <c r="X24" s="3"/>
      <c r="Y24" s="39">
        <v>1956.1448339999999</v>
      </c>
      <c r="Z24" s="40"/>
      <c r="AA24" s="41">
        <v>0</v>
      </c>
      <c r="AB24" s="3"/>
      <c r="AC24" s="89">
        <f t="shared" si="3"/>
        <v>119397.23554541841</v>
      </c>
      <c r="AD24" s="115"/>
      <c r="AE24" s="116"/>
      <c r="AF24" s="118"/>
      <c r="AG24" s="5"/>
      <c r="AH24" s="4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15" customHeight="1" x14ac:dyDescent="0.25">
      <c r="A25" s="22" t="s">
        <v>88</v>
      </c>
      <c r="B25" s="2">
        <v>126960.67540000001</v>
      </c>
      <c r="C25" s="2">
        <v>40572.781458130492</v>
      </c>
      <c r="D25" s="89">
        <f t="shared" si="1"/>
        <v>167533.45685813049</v>
      </c>
      <c r="E25" s="2">
        <v>3.3167</v>
      </c>
      <c r="F25" s="89">
        <f t="shared" si="2"/>
        <v>167536.77355813049</v>
      </c>
      <c r="G25" s="2">
        <v>0</v>
      </c>
      <c r="H25" s="2">
        <v>0</v>
      </c>
      <c r="I25" s="2">
        <v>0</v>
      </c>
      <c r="J25" s="2">
        <v>748.99540000000002</v>
      </c>
      <c r="K25" s="2">
        <v>0</v>
      </c>
      <c r="L25" s="2">
        <v>0</v>
      </c>
      <c r="M25" s="2">
        <v>0</v>
      </c>
      <c r="N25" s="2">
        <v>569.41899999999998</v>
      </c>
      <c r="O25" s="2">
        <v>989.15269999999998</v>
      </c>
      <c r="P25" s="2">
        <v>348.69376872765201</v>
      </c>
      <c r="Q25" s="2">
        <v>2900.6956</v>
      </c>
      <c r="R25" s="2">
        <v>897.96152754162335</v>
      </c>
      <c r="S25" s="2">
        <v>0</v>
      </c>
      <c r="T25" s="2">
        <v>492.12362424769452</v>
      </c>
      <c r="U25" s="2">
        <v>2.5</v>
      </c>
      <c r="V25" s="2">
        <v>1072.098</v>
      </c>
      <c r="W25" s="89">
        <f t="shared" si="0"/>
        <v>175558.41317864749</v>
      </c>
      <c r="X25" s="3"/>
      <c r="Y25" s="39">
        <v>19685.344971000002</v>
      </c>
      <c r="Z25" s="40"/>
      <c r="AA25" s="41">
        <v>0</v>
      </c>
      <c r="AB25" s="3"/>
      <c r="AC25" s="89">
        <f t="shared" si="3"/>
        <v>195243.7581496475</v>
      </c>
      <c r="AD25" s="115"/>
      <c r="AE25" s="116"/>
      <c r="AF25" s="118"/>
      <c r="AG25" s="5"/>
      <c r="AH25" s="4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15" customHeight="1" x14ac:dyDescent="0.25">
      <c r="A26" s="22" t="s">
        <v>89</v>
      </c>
      <c r="B26" s="2">
        <v>121163.50629999999</v>
      </c>
      <c r="C26" s="2">
        <v>26585.848902827562</v>
      </c>
      <c r="D26" s="89">
        <f t="shared" si="1"/>
        <v>147749.35520282754</v>
      </c>
      <c r="E26" s="2">
        <v>2.5083000000000002</v>
      </c>
      <c r="F26" s="89">
        <f t="shared" si="2"/>
        <v>147751.86350282753</v>
      </c>
      <c r="G26" s="2">
        <v>0</v>
      </c>
      <c r="H26" s="2">
        <v>0</v>
      </c>
      <c r="I26" s="2">
        <v>0</v>
      </c>
      <c r="J26" s="2">
        <v>660.5462</v>
      </c>
      <c r="K26" s="2">
        <v>0</v>
      </c>
      <c r="L26" s="2">
        <v>0</v>
      </c>
      <c r="M26" s="2">
        <v>0</v>
      </c>
      <c r="N26" s="2">
        <v>502.17329999999998</v>
      </c>
      <c r="O26" s="2">
        <v>737.0394</v>
      </c>
      <c r="P26" s="2">
        <v>323.0381829089954</v>
      </c>
      <c r="Q26" s="2">
        <v>2646.8847000000001</v>
      </c>
      <c r="R26" s="2">
        <v>576.52709635884662</v>
      </c>
      <c r="S26" s="2">
        <v>0</v>
      </c>
      <c r="T26" s="2">
        <v>455.91500507802914</v>
      </c>
      <c r="U26" s="2">
        <v>2.2000000000000002</v>
      </c>
      <c r="V26" s="2">
        <v>945.48830000000009</v>
      </c>
      <c r="W26" s="89">
        <f t="shared" si="0"/>
        <v>154601.67568717341</v>
      </c>
      <c r="X26" s="3"/>
      <c r="Y26" s="39">
        <v>2459.1408659999997</v>
      </c>
      <c r="Z26" s="40"/>
      <c r="AA26" s="41">
        <v>0</v>
      </c>
      <c r="AB26" s="3"/>
      <c r="AC26" s="89">
        <f t="shared" si="3"/>
        <v>157060.81655317341</v>
      </c>
      <c r="AD26" s="115"/>
      <c r="AE26" s="116"/>
      <c r="AF26" s="118"/>
      <c r="AG26" s="5"/>
      <c r="AH26" s="4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15" customHeight="1" x14ac:dyDescent="0.25">
      <c r="A27" s="22" t="s">
        <v>90</v>
      </c>
      <c r="B27" s="2">
        <v>84280.665900000007</v>
      </c>
      <c r="C27" s="2">
        <v>15481.719240602431</v>
      </c>
      <c r="D27" s="89">
        <f t="shared" si="1"/>
        <v>99762.385140602433</v>
      </c>
      <c r="E27" s="2">
        <v>1.5751000000000002</v>
      </c>
      <c r="F27" s="89">
        <f t="shared" si="2"/>
        <v>99763.960240602435</v>
      </c>
      <c r="G27" s="2">
        <v>0</v>
      </c>
      <c r="H27" s="2">
        <v>0</v>
      </c>
      <c r="I27" s="2">
        <v>0</v>
      </c>
      <c r="J27" s="2">
        <v>446.00979999999998</v>
      </c>
      <c r="K27" s="2">
        <v>0</v>
      </c>
      <c r="L27" s="2">
        <v>0</v>
      </c>
      <c r="M27" s="2">
        <v>0</v>
      </c>
      <c r="N27" s="2">
        <v>339.06609999999995</v>
      </c>
      <c r="O27" s="2">
        <v>574.0856</v>
      </c>
      <c r="P27" s="2">
        <v>316.45557423259913</v>
      </c>
      <c r="Q27" s="2">
        <v>2646.8847000000001</v>
      </c>
      <c r="R27" s="2">
        <v>662.18356792799034</v>
      </c>
      <c r="S27" s="2">
        <v>0</v>
      </c>
      <c r="T27" s="2">
        <v>446.62474086835101</v>
      </c>
      <c r="U27" s="2">
        <v>2.2000000000000002</v>
      </c>
      <c r="V27" s="2">
        <v>638.39119999999991</v>
      </c>
      <c r="W27" s="89">
        <f t="shared" si="0"/>
        <v>105835.86152363138</v>
      </c>
      <c r="X27" s="3"/>
      <c r="Y27" s="39">
        <v>0</v>
      </c>
      <c r="Z27" s="40"/>
      <c r="AA27" s="41">
        <v>0</v>
      </c>
      <c r="AB27" s="3"/>
      <c r="AC27" s="89">
        <f t="shared" si="3"/>
        <v>105835.86152363138</v>
      </c>
      <c r="AD27" s="115"/>
      <c r="AE27" s="116"/>
      <c r="AF27" s="118"/>
      <c r="AG27" s="5"/>
      <c r="AH27" s="4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15" customHeight="1" x14ac:dyDescent="0.25">
      <c r="A28" s="22" t="s">
        <v>91</v>
      </c>
      <c r="B28" s="2">
        <v>61010.510700000006</v>
      </c>
      <c r="C28" s="2">
        <v>8114.5562916261069</v>
      </c>
      <c r="D28" s="89">
        <f t="shared" si="1"/>
        <v>69125.06699162611</v>
      </c>
      <c r="E28" s="2">
        <v>0.70829999999999993</v>
      </c>
      <c r="F28" s="89">
        <f t="shared" si="2"/>
        <v>69125.775291626109</v>
      </c>
      <c r="G28" s="2">
        <v>0</v>
      </c>
      <c r="H28" s="2">
        <v>0</v>
      </c>
      <c r="I28" s="2">
        <v>0</v>
      </c>
      <c r="J28" s="2">
        <v>309.03890000000001</v>
      </c>
      <c r="K28" s="2">
        <v>27.929500000000001</v>
      </c>
      <c r="L28" s="2">
        <v>0</v>
      </c>
      <c r="M28" s="2">
        <v>454.40590000000003</v>
      </c>
      <c r="N28" s="2">
        <v>234.94710000000001</v>
      </c>
      <c r="O28" s="2">
        <v>661.10649999999998</v>
      </c>
      <c r="P28" s="2">
        <v>445.27079309068779</v>
      </c>
      <c r="Q28" s="2">
        <v>2320.5563999999999</v>
      </c>
      <c r="R28" s="2">
        <v>1263.3193611101317</v>
      </c>
      <c r="S28" s="2">
        <v>0</v>
      </c>
      <c r="T28" s="2">
        <v>628.42613238219349</v>
      </c>
      <c r="U28" s="2">
        <v>3</v>
      </c>
      <c r="V28" s="2">
        <v>442.35669999999999</v>
      </c>
      <c r="W28" s="89">
        <f t="shared" si="0"/>
        <v>75916.13257820913</v>
      </c>
      <c r="X28" s="3"/>
      <c r="Y28" s="39">
        <v>331.24784700000004</v>
      </c>
      <c r="Z28" s="40"/>
      <c r="AA28" s="41">
        <v>0</v>
      </c>
      <c r="AB28" s="3"/>
      <c r="AC28" s="89">
        <f t="shared" si="3"/>
        <v>76247.380425209136</v>
      </c>
      <c r="AD28" s="115"/>
      <c r="AE28" s="116"/>
      <c r="AF28" s="118"/>
      <c r="AG28" s="5"/>
      <c r="AH28" s="4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15" customHeight="1" x14ac:dyDescent="0.25">
      <c r="A29" s="22" t="s">
        <v>92</v>
      </c>
      <c r="B29" s="2">
        <v>326720.83010000002</v>
      </c>
      <c r="C29" s="2">
        <v>71536.219939335424</v>
      </c>
      <c r="D29" s="89">
        <f t="shared" si="1"/>
        <v>398257.05003933545</v>
      </c>
      <c r="E29" s="2">
        <v>11.290799999999999</v>
      </c>
      <c r="F29" s="89">
        <f t="shared" si="2"/>
        <v>398268.34083933546</v>
      </c>
      <c r="G29" s="2">
        <v>0</v>
      </c>
      <c r="H29" s="2">
        <v>0</v>
      </c>
      <c r="I29" s="2">
        <v>0</v>
      </c>
      <c r="J29" s="2">
        <v>1780.2221000000002</v>
      </c>
      <c r="K29" s="2">
        <v>383.97450000000003</v>
      </c>
      <c r="L29" s="2">
        <v>2.7199999999999998E-6</v>
      </c>
      <c r="M29" s="2">
        <v>6248.6921000000002</v>
      </c>
      <c r="N29" s="2">
        <v>1353.394</v>
      </c>
      <c r="O29" s="2">
        <v>2854.3926000000001</v>
      </c>
      <c r="P29" s="2">
        <v>280.55992537378665</v>
      </c>
      <c r="Q29" s="2">
        <v>4176.5905000000002</v>
      </c>
      <c r="R29" s="2">
        <v>474.68810185656037</v>
      </c>
      <c r="S29" s="2">
        <v>0</v>
      </c>
      <c r="T29" s="2">
        <v>395.96396515652305</v>
      </c>
      <c r="U29" s="2">
        <v>0.5</v>
      </c>
      <c r="V29" s="2">
        <v>2548.1585</v>
      </c>
      <c r="W29" s="89">
        <f t="shared" si="0"/>
        <v>418765.47713444231</v>
      </c>
      <c r="X29" s="3"/>
      <c r="Y29" s="39">
        <v>6248.4799649999995</v>
      </c>
      <c r="Z29" s="40"/>
      <c r="AA29" s="41">
        <v>0</v>
      </c>
      <c r="AB29" s="3"/>
      <c r="AC29" s="89">
        <f t="shared" si="3"/>
        <v>425013.95709944231</v>
      </c>
      <c r="AD29" s="115"/>
      <c r="AE29" s="116"/>
      <c r="AF29" s="118"/>
      <c r="AG29" s="5"/>
      <c r="AH29" s="4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15" customHeight="1" x14ac:dyDescent="0.25">
      <c r="A30" s="22" t="s">
        <v>93</v>
      </c>
      <c r="B30" s="2">
        <v>144921.20569999999</v>
      </c>
      <c r="C30" s="2">
        <v>35661.339492146297</v>
      </c>
      <c r="D30" s="89">
        <f t="shared" si="1"/>
        <v>180582.5451921463</v>
      </c>
      <c r="E30" s="2">
        <v>2.6333000000000002</v>
      </c>
      <c r="F30" s="89">
        <f t="shared" si="2"/>
        <v>180585.17849214628</v>
      </c>
      <c r="G30" s="2">
        <v>0</v>
      </c>
      <c r="H30" s="2">
        <v>0</v>
      </c>
      <c r="I30" s="2">
        <v>0</v>
      </c>
      <c r="J30" s="2">
        <v>807.3343000000001</v>
      </c>
      <c r="K30" s="2">
        <v>0</v>
      </c>
      <c r="L30" s="2">
        <v>0</v>
      </c>
      <c r="M30" s="2">
        <v>0</v>
      </c>
      <c r="N30" s="2">
        <v>613.76909999999998</v>
      </c>
      <c r="O30" s="2">
        <v>1144.4206999999999</v>
      </c>
      <c r="P30" s="2">
        <v>374.07504547490589</v>
      </c>
      <c r="Q30" s="2">
        <v>3118.2477000000003</v>
      </c>
      <c r="R30" s="2">
        <v>772.71842781172677</v>
      </c>
      <c r="S30" s="2">
        <v>0</v>
      </c>
      <c r="T30" s="2">
        <v>527.94510148688801</v>
      </c>
      <c r="U30" s="2">
        <v>2.2000000000000002</v>
      </c>
      <c r="V30" s="2">
        <v>1155.5998999999999</v>
      </c>
      <c r="W30" s="89">
        <f t="shared" si="0"/>
        <v>189101.48876691979</v>
      </c>
      <c r="X30" s="3"/>
      <c r="Y30" s="39">
        <v>6634.8112949999995</v>
      </c>
      <c r="Z30" s="40"/>
      <c r="AA30" s="41">
        <v>0</v>
      </c>
      <c r="AB30" s="3"/>
      <c r="AC30" s="89">
        <f t="shared" si="3"/>
        <v>195736.30006191978</v>
      </c>
      <c r="AD30" s="115"/>
      <c r="AE30" s="116"/>
      <c r="AF30" s="118"/>
      <c r="AG30" s="5"/>
      <c r="AH30" s="4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15" customHeight="1" x14ac:dyDescent="0.25">
      <c r="A31" s="22" t="s">
        <v>94</v>
      </c>
      <c r="B31" s="2">
        <v>163633.78880000001</v>
      </c>
      <c r="C31" s="2">
        <v>44309.748171379302</v>
      </c>
      <c r="D31" s="89">
        <f t="shared" si="1"/>
        <v>207943.5369713793</v>
      </c>
      <c r="E31" s="2">
        <v>4.6500000000000004</v>
      </c>
      <c r="F31" s="89">
        <f t="shared" si="2"/>
        <v>207948.1869713793</v>
      </c>
      <c r="G31" s="2">
        <v>0</v>
      </c>
      <c r="H31" s="2">
        <v>0</v>
      </c>
      <c r="I31" s="2">
        <v>0</v>
      </c>
      <c r="J31" s="2">
        <v>929.6576</v>
      </c>
      <c r="K31" s="2">
        <v>0</v>
      </c>
      <c r="L31" s="2">
        <v>0</v>
      </c>
      <c r="M31" s="2">
        <v>0</v>
      </c>
      <c r="N31" s="2">
        <v>706.76300000000003</v>
      </c>
      <c r="O31" s="2">
        <v>982.80819999999994</v>
      </c>
      <c r="P31" s="2">
        <v>288.11920381850763</v>
      </c>
      <c r="Q31" s="2">
        <v>3045.7302999999997</v>
      </c>
      <c r="R31" s="2">
        <v>879.99854319621625</v>
      </c>
      <c r="S31" s="2">
        <v>0</v>
      </c>
      <c r="T31" s="2">
        <v>406.63263734601435</v>
      </c>
      <c r="U31" s="2">
        <v>2.2000000000000002</v>
      </c>
      <c r="V31" s="2">
        <v>1330.6883</v>
      </c>
      <c r="W31" s="89">
        <f t="shared" si="0"/>
        <v>216520.78475574005</v>
      </c>
      <c r="X31" s="3"/>
      <c r="Y31" s="39">
        <v>8079.0814230000005</v>
      </c>
      <c r="Z31" s="40"/>
      <c r="AA31" s="41">
        <v>0</v>
      </c>
      <c r="AB31" s="3"/>
      <c r="AC31" s="89">
        <f t="shared" si="3"/>
        <v>224599.86617874005</v>
      </c>
      <c r="AD31" s="115"/>
      <c r="AE31" s="116"/>
      <c r="AF31" s="118"/>
      <c r="AG31" s="5"/>
      <c r="AH31" s="4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" customHeight="1" x14ac:dyDescent="0.25">
      <c r="A32" s="22" t="s">
        <v>95</v>
      </c>
      <c r="B32" s="2">
        <v>49850.245999999999</v>
      </c>
      <c r="C32" s="2">
        <v>4057.2781458130535</v>
      </c>
      <c r="D32" s="89">
        <f t="shared" si="1"/>
        <v>53907.524145813055</v>
      </c>
      <c r="E32" s="2">
        <v>1</v>
      </c>
      <c r="F32" s="89">
        <f t="shared" si="2"/>
        <v>53908.524145813055</v>
      </c>
      <c r="G32" s="2">
        <v>0</v>
      </c>
      <c r="H32" s="2">
        <v>0</v>
      </c>
      <c r="I32" s="2">
        <v>0</v>
      </c>
      <c r="J32" s="2">
        <v>241.00409999999999</v>
      </c>
      <c r="K32" s="2">
        <v>2.4774000000000003</v>
      </c>
      <c r="L32" s="2">
        <v>0</v>
      </c>
      <c r="M32" s="2">
        <v>40.306699999999999</v>
      </c>
      <c r="N32" s="2">
        <v>183.22540000000001</v>
      </c>
      <c r="O32" s="2">
        <v>517.44330000000002</v>
      </c>
      <c r="P32" s="2">
        <v>327.44897575810859</v>
      </c>
      <c r="Q32" s="2">
        <v>1921.7108000000001</v>
      </c>
      <c r="R32" s="2">
        <v>462.38492566572512</v>
      </c>
      <c r="S32" s="2">
        <v>0</v>
      </c>
      <c r="T32" s="2">
        <v>462.1401102046018</v>
      </c>
      <c r="U32" s="2">
        <v>3</v>
      </c>
      <c r="V32" s="2">
        <v>344.97550000000001</v>
      </c>
      <c r="W32" s="89">
        <f t="shared" si="0"/>
        <v>58414.641357441498</v>
      </c>
      <c r="X32" s="3"/>
      <c r="Y32" s="39">
        <v>165.11690999999999</v>
      </c>
      <c r="Z32" s="40"/>
      <c r="AA32" s="43">
        <v>0</v>
      </c>
      <c r="AB32" s="3"/>
      <c r="AC32" s="89">
        <f t="shared" si="3"/>
        <v>58579.758267441495</v>
      </c>
      <c r="AD32" s="115"/>
      <c r="AE32" s="116"/>
      <c r="AF32" s="118"/>
      <c r="AG32" s="5"/>
      <c r="AH32" s="4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s="23" customFormat="1" ht="20.100000000000001" customHeight="1" x14ac:dyDescent="0.2">
      <c r="A33" s="84" t="s">
        <v>20</v>
      </c>
      <c r="B33" s="83">
        <f>SUM(B10:B32)</f>
        <v>3415210.2925</v>
      </c>
      <c r="C33" s="83">
        <f>SUM(C10:C32)</f>
        <v>1011329.9630831231</v>
      </c>
      <c r="D33" s="83">
        <f>SUM(D10:D32)</f>
        <v>4426540.2555831233</v>
      </c>
      <c r="E33" s="83">
        <f t="shared" ref="E33:W33" si="4">SUM(E10:E32)</f>
        <v>107.0158</v>
      </c>
      <c r="F33" s="83">
        <f>SUM(F10:F32)</f>
        <v>4426647.2713831225</v>
      </c>
      <c r="G33" s="83">
        <f t="shared" si="4"/>
        <v>0</v>
      </c>
      <c r="H33" s="83">
        <f t="shared" si="4"/>
        <v>0</v>
      </c>
      <c r="I33" s="83">
        <f t="shared" si="4"/>
        <v>0</v>
      </c>
      <c r="J33" s="83">
        <f t="shared" si="4"/>
        <v>19789.495299999995</v>
      </c>
      <c r="K33" s="83">
        <f t="shared" si="4"/>
        <v>2310.2648000000004</v>
      </c>
      <c r="L33" s="83">
        <f t="shared" si="4"/>
        <v>3.3999999999999996E-6</v>
      </c>
      <c r="M33" s="83">
        <f t="shared" si="4"/>
        <v>37589.103200000005</v>
      </c>
      <c r="N33" s="83">
        <f t="shared" si="4"/>
        <v>15044.672499999999</v>
      </c>
      <c r="O33" s="83">
        <f t="shared" si="4"/>
        <v>30098.253299999997</v>
      </c>
      <c r="P33" s="83">
        <f t="shared" si="4"/>
        <v>8091.7131839999993</v>
      </c>
      <c r="Q33" s="83">
        <f t="shared" si="4"/>
        <v>71682.112400000013</v>
      </c>
      <c r="R33" s="83">
        <f>SUM(R10:R32)</f>
        <v>17126.611595890001</v>
      </c>
      <c r="S33" s="83">
        <f t="shared" si="4"/>
        <v>0</v>
      </c>
      <c r="T33" s="83">
        <f t="shared" si="4"/>
        <v>11420.115802549999</v>
      </c>
      <c r="U33" s="83">
        <f t="shared" si="4"/>
        <v>45.800000000000004</v>
      </c>
      <c r="V33" s="83">
        <f t="shared" si="4"/>
        <v>28325.997000000007</v>
      </c>
      <c r="W33" s="83">
        <f t="shared" si="4"/>
        <v>4668171.410468963</v>
      </c>
      <c r="X33" s="48"/>
      <c r="Y33" s="95">
        <f>SUM(Y10:Y32)</f>
        <v>273907.08288400009</v>
      </c>
      <c r="Z33" s="40"/>
      <c r="AA33" s="101">
        <f>SUM(AA10:AA32)</f>
        <v>0</v>
      </c>
      <c r="AB33" s="6"/>
      <c r="AC33" s="93">
        <f>SUM(AC10:AC32)</f>
        <v>4942078.4933529627</v>
      </c>
      <c r="AD33" s="115"/>
      <c r="AE33" s="116"/>
      <c r="AF33" s="118"/>
      <c r="AG33" s="6"/>
      <c r="AH33" s="4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15" customHeight="1" x14ac:dyDescent="0.25">
      <c r="A34" s="22" t="s">
        <v>11</v>
      </c>
      <c r="B34" s="2">
        <v>51442.236100000002</v>
      </c>
      <c r="C34" s="2">
        <v>56374.812131297018</v>
      </c>
      <c r="D34" s="89">
        <f>B34+C34</f>
        <v>107817.04823129703</v>
      </c>
      <c r="E34" s="2">
        <v>0</v>
      </c>
      <c r="F34" s="89">
        <f>D34+E34</f>
        <v>107817.04823129703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942.72609999999997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89">
        <f>SUM(F34:V34)</f>
        <v>108759.77433129703</v>
      </c>
      <c r="X34" s="3"/>
      <c r="Y34" s="39"/>
      <c r="Z34" s="40"/>
      <c r="AA34" s="97">
        <v>0</v>
      </c>
      <c r="AB34" s="3"/>
      <c r="AC34" s="89">
        <f>+W34+Y34+AA34</f>
        <v>108759.77433129703</v>
      </c>
      <c r="AD34" s="115"/>
      <c r="AE34" s="116"/>
      <c r="AF34" s="118"/>
      <c r="AG34" s="5"/>
      <c r="AH34" s="4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15" customHeight="1" x14ac:dyDescent="0.25">
      <c r="A35" s="22" t="s">
        <v>56</v>
      </c>
      <c r="B35" s="2">
        <v>45.8</v>
      </c>
      <c r="C35" s="2">
        <v>0</v>
      </c>
      <c r="D35" s="89">
        <f>B35+C35</f>
        <v>45.8</v>
      </c>
      <c r="E35" s="2">
        <v>0</v>
      </c>
      <c r="F35" s="89">
        <f>D35+E35</f>
        <v>45.8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89"/>
      <c r="X35" s="3"/>
      <c r="Y35" s="39"/>
      <c r="Z35" s="40"/>
      <c r="AA35" s="41"/>
      <c r="AB35" s="3"/>
      <c r="AC35" s="89">
        <f t="shared" si="3"/>
        <v>0</v>
      </c>
      <c r="AD35" s="115"/>
      <c r="AF35" s="118"/>
      <c r="AG35" s="5"/>
      <c r="AH35" s="4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15" customHeight="1" x14ac:dyDescent="0.25">
      <c r="A36" s="22" t="s">
        <v>57</v>
      </c>
      <c r="B36" s="2">
        <v>3098970.0151999998</v>
      </c>
      <c r="C36" s="2">
        <v>0</v>
      </c>
      <c r="D36" s="89">
        <f>B36+C36</f>
        <v>3098970.0151999998</v>
      </c>
      <c r="E36" s="2">
        <v>0</v>
      </c>
      <c r="F36" s="89">
        <f>D36+E36</f>
        <v>3098970.0151999998</v>
      </c>
      <c r="G36" s="2">
        <v>0</v>
      </c>
      <c r="H36" s="2">
        <v>0</v>
      </c>
      <c r="I36" s="2">
        <v>0</v>
      </c>
      <c r="J36" s="2">
        <v>14336.303599999999</v>
      </c>
      <c r="K36" s="2">
        <v>0</v>
      </c>
      <c r="L36" s="2">
        <v>0</v>
      </c>
      <c r="M36" s="2">
        <v>0</v>
      </c>
      <c r="N36" s="2">
        <v>0</v>
      </c>
      <c r="O36" s="2">
        <v>50045.178899999999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89">
        <f>SUM(F36:V36)</f>
        <v>3163351.4977000002</v>
      </c>
      <c r="X36" s="3"/>
      <c r="Y36" s="39">
        <f>-SUM(Y33)</f>
        <v>-273907.08288400009</v>
      </c>
      <c r="Z36" s="40"/>
      <c r="AA36" s="41">
        <f>-(AA33+AA34)</f>
        <v>0</v>
      </c>
      <c r="AB36" s="3"/>
      <c r="AC36" s="89">
        <f>+W36+Y36+AA36</f>
        <v>2889444.414816</v>
      </c>
      <c r="AD36" s="115"/>
      <c r="AE36" s="116"/>
      <c r="AF36" s="118"/>
      <c r="AG36" s="5"/>
      <c r="AH36" s="4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15" customHeight="1" x14ac:dyDescent="0.25">
      <c r="A37" s="22" t="s">
        <v>58</v>
      </c>
      <c r="B37" s="2">
        <v>0</v>
      </c>
      <c r="C37" s="2">
        <v>0</v>
      </c>
      <c r="D37" s="89">
        <f>B37+C37</f>
        <v>0</v>
      </c>
      <c r="E37" s="2">
        <v>0</v>
      </c>
      <c r="F37" s="89">
        <f>D37+E37</f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560154.4486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65957.286500000002</v>
      </c>
      <c r="W37" s="89">
        <f>SUM(F37:V37)</f>
        <v>626111.73510000005</v>
      </c>
      <c r="X37" s="3"/>
      <c r="Y37" s="39"/>
      <c r="Z37" s="40"/>
      <c r="AA37" s="41"/>
      <c r="AB37" s="3"/>
      <c r="AC37" s="89">
        <f t="shared" si="3"/>
        <v>626111.73510000005</v>
      </c>
      <c r="AD37" s="115"/>
      <c r="AE37" s="116"/>
      <c r="AF37" s="118"/>
      <c r="AG37" s="5"/>
      <c r="AH37" s="4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5" customHeight="1" x14ac:dyDescent="0.25">
      <c r="A38" s="36" t="s">
        <v>59</v>
      </c>
      <c r="B38" s="37">
        <v>77012.177299999996</v>
      </c>
      <c r="C38" s="37">
        <v>0</v>
      </c>
      <c r="D38" s="89">
        <f>B38+C38</f>
        <v>77012.177299999996</v>
      </c>
      <c r="E38" s="37">
        <v>0</v>
      </c>
      <c r="F38" s="89">
        <f>D38+E38</f>
        <v>77012.177299999996</v>
      </c>
      <c r="G38" s="37">
        <v>0</v>
      </c>
      <c r="H38" s="37">
        <v>0</v>
      </c>
      <c r="I38" s="37">
        <v>0</v>
      </c>
      <c r="J38" s="37">
        <v>344.29159999999996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90">
        <f>SUM(F38:V38)</f>
        <v>77356.468899999993</v>
      </c>
      <c r="X38" s="3"/>
      <c r="Y38" s="42"/>
      <c r="Z38" s="40"/>
      <c r="AA38" s="43"/>
      <c r="AB38" s="3"/>
      <c r="AC38" s="90">
        <f t="shared" si="3"/>
        <v>77356.468899999993</v>
      </c>
      <c r="AD38" s="115"/>
      <c r="AE38" s="116"/>
      <c r="AF38" s="118"/>
      <c r="AG38" s="5"/>
      <c r="AH38" s="4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23" customFormat="1" ht="20.100000000000001" customHeight="1" x14ac:dyDescent="0.2">
      <c r="A39" s="86" t="s">
        <v>60</v>
      </c>
      <c r="B39" s="85">
        <f>+SUM(B33:B38)</f>
        <v>6642680.5210999986</v>
      </c>
      <c r="C39" s="85">
        <f>+SUM(C33:C38)</f>
        <v>1067704.7752144202</v>
      </c>
      <c r="D39" s="85">
        <f>+SUM(D33:D38)</f>
        <v>7710385.2963144192</v>
      </c>
      <c r="E39" s="85">
        <f t="shared" ref="E39:V39" si="5">+SUM(E33:E38)</f>
        <v>107.0158</v>
      </c>
      <c r="F39" s="85">
        <f>SUM(F33:F38)</f>
        <v>7710492.3121144185</v>
      </c>
      <c r="G39" s="85">
        <f t="shared" si="5"/>
        <v>0</v>
      </c>
      <c r="H39" s="85">
        <f t="shared" si="5"/>
        <v>0</v>
      </c>
      <c r="I39" s="85">
        <f t="shared" si="5"/>
        <v>0</v>
      </c>
      <c r="J39" s="85">
        <f t="shared" si="5"/>
        <v>34470.090499999991</v>
      </c>
      <c r="K39" s="85">
        <f t="shared" si="5"/>
        <v>2310.2648000000004</v>
      </c>
      <c r="L39" s="85">
        <f t="shared" si="5"/>
        <v>3.3999999999999996E-6</v>
      </c>
      <c r="M39" s="85">
        <f t="shared" si="5"/>
        <v>597743.55180000002</v>
      </c>
      <c r="N39" s="85">
        <f t="shared" si="5"/>
        <v>15044.672499999999</v>
      </c>
      <c r="O39" s="85">
        <f t="shared" si="5"/>
        <v>80143.432199999996</v>
      </c>
      <c r="P39" s="85">
        <f t="shared" si="5"/>
        <v>8091.7131839999993</v>
      </c>
      <c r="Q39" s="85">
        <f t="shared" si="5"/>
        <v>72624.838500000013</v>
      </c>
      <c r="R39" s="85">
        <f t="shared" si="5"/>
        <v>17126.611595890001</v>
      </c>
      <c r="S39" s="85">
        <f t="shared" si="5"/>
        <v>0</v>
      </c>
      <c r="T39" s="85">
        <f t="shared" si="5"/>
        <v>11420.115802549999</v>
      </c>
      <c r="U39" s="85">
        <f t="shared" si="5"/>
        <v>45.800000000000004</v>
      </c>
      <c r="V39" s="85">
        <f t="shared" si="5"/>
        <v>94283.283500000005</v>
      </c>
      <c r="W39" s="85">
        <f>+SUM(W33:W38)</f>
        <v>8643750.8865002599</v>
      </c>
      <c r="X39" s="47"/>
      <c r="Y39" s="46">
        <f>+SUM(Y33:Y38)</f>
        <v>0</v>
      </c>
      <c r="Z39" s="49"/>
      <c r="AA39" s="102"/>
      <c r="AB39" s="7"/>
      <c r="AC39" s="94">
        <f>+SUM(AC33:AC38)</f>
        <v>8643750.8865002599</v>
      </c>
      <c r="AD39" s="115"/>
      <c r="AE39" s="116"/>
      <c r="AF39" s="118"/>
      <c r="AG39" s="6"/>
      <c r="AH39" s="4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1:52" ht="15" customHeight="1" x14ac:dyDescent="0.2">
      <c r="R40" s="115"/>
      <c r="T40" s="115"/>
      <c r="X40" s="116"/>
      <c r="Y40" s="116"/>
      <c r="Z40" s="116"/>
      <c r="AA40" s="116"/>
      <c r="AB40" s="116"/>
      <c r="AC40" s="116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15" customHeight="1" x14ac:dyDescent="0.2"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ht="15" customHeight="1" x14ac:dyDescent="0.2"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8"/>
      <c r="Y42" s="118"/>
      <c r="Z42" s="118"/>
      <c r="AA42" s="118"/>
      <c r="AB42" s="118"/>
      <c r="AC42" s="118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ht="15" customHeight="1" x14ac:dyDescent="0.2">
      <c r="A43" s="5"/>
      <c r="B43" s="5"/>
      <c r="C43" s="5"/>
      <c r="D43" s="5"/>
      <c r="E43" s="5"/>
      <c r="F43" s="1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s="5" customFormat="1" ht="15" customHeight="1" x14ac:dyDescent="0.2">
      <c r="A44" s="24" t="s">
        <v>61</v>
      </c>
      <c r="B44" s="25"/>
      <c r="C44" s="25"/>
      <c r="D44" s="45"/>
      <c r="E44" s="44">
        <v>2528302.8319999999</v>
      </c>
      <c r="F44" s="119"/>
      <c r="J44" s="13" t="s">
        <v>70</v>
      </c>
      <c r="K44" s="11" t="s">
        <v>71</v>
      </c>
      <c r="W44" s="4"/>
      <c r="AD44" s="11"/>
      <c r="AE44" s="11"/>
      <c r="AF44" s="11"/>
    </row>
    <row r="45" spans="1:52" s="5" customFormat="1" ht="15" customHeight="1" x14ac:dyDescent="0.2">
      <c r="A45" s="26" t="s">
        <v>62</v>
      </c>
      <c r="B45" s="27"/>
      <c r="C45" s="27"/>
      <c r="D45" s="29"/>
      <c r="E45" s="44">
        <v>4835239.898</v>
      </c>
      <c r="F45" s="119"/>
      <c r="K45" s="11" t="s">
        <v>72</v>
      </c>
      <c r="W45" s="13"/>
      <c r="Y45" s="13"/>
      <c r="AA45" s="13"/>
      <c r="AC45" s="13"/>
      <c r="AD45" s="11"/>
      <c r="AE45" s="11"/>
      <c r="AF45" s="11"/>
    </row>
    <row r="46" spans="1:52" s="5" customFormat="1" ht="15" hidden="1" customHeight="1" x14ac:dyDescent="0.2">
      <c r="A46" s="155"/>
      <c r="B46" s="156"/>
      <c r="C46" s="156"/>
      <c r="D46" s="29"/>
      <c r="E46" s="44"/>
      <c r="F46" s="119"/>
      <c r="K46" s="5" t="s">
        <v>69</v>
      </c>
      <c r="AD46" s="11"/>
      <c r="AE46" s="11"/>
      <c r="AF46" s="11"/>
    </row>
    <row r="47" spans="1:52" s="5" customFormat="1" ht="15" customHeight="1" x14ac:dyDescent="0.2">
      <c r="A47" s="28" t="s">
        <v>67</v>
      </c>
      <c r="B47" s="27"/>
      <c r="C47" s="27"/>
      <c r="D47" s="29"/>
      <c r="E47" s="44">
        <v>306559.47499999998</v>
      </c>
      <c r="F47" s="119"/>
      <c r="K47" s="11" t="s">
        <v>103</v>
      </c>
      <c r="AD47" s="11"/>
      <c r="AE47" s="11"/>
      <c r="AF47" s="11"/>
    </row>
    <row r="48" spans="1:52" s="5" customFormat="1" ht="15" customHeight="1" x14ac:dyDescent="0.2">
      <c r="A48" s="28" t="s">
        <v>97</v>
      </c>
      <c r="B48" s="27"/>
      <c r="C48" s="27"/>
      <c r="D48" s="29"/>
      <c r="E48" s="44">
        <v>105.422</v>
      </c>
      <c r="F48" s="119"/>
      <c r="K48" s="11" t="s">
        <v>101</v>
      </c>
      <c r="AD48" s="11"/>
      <c r="AE48" s="11"/>
      <c r="AF48" s="11"/>
    </row>
    <row r="49" spans="1:52" s="5" customFormat="1" ht="15" customHeight="1" x14ac:dyDescent="0.2">
      <c r="A49" s="26" t="s">
        <v>63</v>
      </c>
      <c r="B49" s="27"/>
      <c r="C49" s="27"/>
      <c r="D49" s="29"/>
      <c r="E49" s="44">
        <v>10214.864599999999</v>
      </c>
      <c r="F49" s="119"/>
      <c r="AD49" s="11"/>
      <c r="AE49" s="11"/>
      <c r="AF49" s="11"/>
    </row>
    <row r="50" spans="1:52" s="5" customFormat="1" ht="15" customHeight="1" x14ac:dyDescent="0.2">
      <c r="A50" s="26" t="s">
        <v>64</v>
      </c>
      <c r="B50" s="27"/>
      <c r="C50" s="27"/>
      <c r="D50" s="29"/>
      <c r="E50" s="44">
        <v>20841.040199999999</v>
      </c>
      <c r="F50" s="119"/>
    </row>
    <row r="51" spans="1:52" s="5" customFormat="1" ht="15" customHeight="1" x14ac:dyDescent="0.2">
      <c r="A51" s="28" t="s">
        <v>98</v>
      </c>
      <c r="B51" s="27"/>
      <c r="C51" s="27"/>
      <c r="D51" s="29"/>
      <c r="E51" s="44">
        <v>9228.780314419746</v>
      </c>
      <c r="F51" s="119"/>
    </row>
    <row r="52" spans="1:52" s="56" customFormat="1" ht="20.100000000000001" customHeight="1" x14ac:dyDescent="0.2">
      <c r="A52" s="159" t="s">
        <v>65</v>
      </c>
      <c r="B52" s="160"/>
      <c r="C52" s="160"/>
      <c r="D52" s="57"/>
      <c r="E52" s="87">
        <f>SUM(E44:E51)</f>
        <v>7710492.3121144194</v>
      </c>
      <c r="F52" s="120"/>
    </row>
    <row r="53" spans="1:52" s="5" customFormat="1" ht="15" customHeight="1" x14ac:dyDescent="0.2">
      <c r="A53" s="155"/>
      <c r="B53" s="156"/>
      <c r="C53" s="156"/>
      <c r="D53" s="29"/>
      <c r="E53" s="44">
        <v>0</v>
      </c>
      <c r="F53" s="119"/>
    </row>
    <row r="54" spans="1:52" s="5" customFormat="1" ht="15" customHeight="1" x14ac:dyDescent="0.2">
      <c r="A54" s="155" t="s">
        <v>66</v>
      </c>
      <c r="B54" s="156"/>
      <c r="C54" s="156"/>
      <c r="D54" s="29"/>
      <c r="E54" s="44">
        <v>45.8</v>
      </c>
      <c r="F54" s="119"/>
    </row>
    <row r="55" spans="1:52" s="5" customFormat="1" ht="20.100000000000001" customHeight="1" x14ac:dyDescent="0.2">
      <c r="A55" s="157" t="s">
        <v>68</v>
      </c>
      <c r="B55" s="158"/>
      <c r="C55" s="158"/>
      <c r="D55" s="58"/>
      <c r="E55" s="88">
        <f>+E52-E53-E54</f>
        <v>7710446.5121144196</v>
      </c>
      <c r="F55" s="119"/>
    </row>
    <row r="56" spans="1:52" x14ac:dyDescent="0.2">
      <c r="A56" s="5"/>
      <c r="B56" s="5"/>
      <c r="C56" s="5"/>
      <c r="D56" s="5"/>
      <c r="E56" s="5"/>
      <c r="F56" s="31"/>
      <c r="G56" s="31"/>
      <c r="H56" s="31"/>
      <c r="I56" s="31"/>
      <c r="J56" s="32"/>
      <c r="K56" s="5"/>
      <c r="L56" s="31"/>
      <c r="M56" s="31"/>
      <c r="N56" s="31"/>
      <c r="V56" s="21"/>
      <c r="W56" s="21"/>
      <c r="X56" s="5"/>
      <c r="Z56" s="5"/>
      <c r="AA56" s="21" t="s">
        <v>12</v>
      </c>
      <c r="AB56" s="5"/>
      <c r="AC56" s="1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2">
      <c r="A57" s="15" t="s">
        <v>14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13"/>
      <c r="X57" s="5"/>
      <c r="Z57" s="5"/>
      <c r="AA57" s="33"/>
      <c r="AB57" s="5"/>
      <c r="AC57" s="33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2">
      <c r="A58" s="59" t="s">
        <v>107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13"/>
      <c r="X58" s="5"/>
      <c r="Z58" s="5"/>
      <c r="AA58" s="33"/>
      <c r="AB58" s="5"/>
      <c r="AC58" s="33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ht="13.5" thickBot="1" x14ac:dyDescent="0.25">
      <c r="A59" s="35" t="s">
        <v>99</v>
      </c>
      <c r="B59" s="34"/>
      <c r="C59" s="34"/>
      <c r="D59" s="34"/>
      <c r="E59" s="34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34"/>
      <c r="Y59" s="35"/>
      <c r="Z59" s="34"/>
      <c r="AA59" s="19"/>
      <c r="AB59" s="34"/>
      <c r="AC59" s="19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ht="15" customHeight="1" x14ac:dyDescent="0.2">
      <c r="A60" s="96" t="s">
        <v>100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V60" s="5"/>
      <c r="W60" s="13"/>
      <c r="X60" s="5"/>
      <c r="Y60" s="16"/>
      <c r="Z60" s="5"/>
      <c r="AA60" s="13"/>
      <c r="AB60" s="5"/>
      <c r="AC60" s="13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1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ht="1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1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ht="1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ht="1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P65" s="5"/>
      <c r="Q65" s="5"/>
      <c r="R65" s="5"/>
      <c r="S65" s="5"/>
      <c r="T65" s="5"/>
      <c r="U65" s="5"/>
      <c r="V65" s="5"/>
      <c r="W65" s="13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1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33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1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ht="1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ht="1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</sheetData>
  <mergeCells count="10">
    <mergeCell ref="A52:C52"/>
    <mergeCell ref="A53:C53"/>
    <mergeCell ref="A54:C54"/>
    <mergeCell ref="A55:C55"/>
    <mergeCell ref="G6:I7"/>
    <mergeCell ref="R6:T6"/>
    <mergeCell ref="R7:T7"/>
    <mergeCell ref="P8:P9"/>
    <mergeCell ref="T8:T9"/>
    <mergeCell ref="A46:C46"/>
  </mergeCells>
  <printOptions horizontalCentered="1" verticalCentered="1" gridLinesSet="0"/>
  <pageMargins left="0" right="0" top="0" bottom="0" header="0" footer="0"/>
  <pageSetup paperSize="5" scale="17" pageOrder="overThenDown" orientation="landscape" horizontalDpi="4294967294" verticalDpi="4294967294" r:id="rId1"/>
  <headerFooter alignWithMargins="0"/>
  <ignoredErrors>
    <ignoredError sqref="AC33 D33 F33 F39 W33" formula="1"/>
    <ignoredError sqref="W9:Y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8983-282A-432F-9501-C2C799D42B83}">
  <sheetPr>
    <pageSetUpPr fitToPage="1"/>
  </sheetPr>
  <dimension ref="A1:AZ77"/>
  <sheetViews>
    <sheetView showGridLines="0" showZeros="0" topLeftCell="J7" zoomScaleNormal="100" workbookViewId="0">
      <selection activeCell="E52" sqref="E52"/>
    </sheetView>
  </sheetViews>
  <sheetFormatPr baseColWidth="10" defaultColWidth="27.5546875" defaultRowHeight="12.75" x14ac:dyDescent="0.2"/>
  <cols>
    <col min="1" max="1" width="19.44140625" style="11" customWidth="1"/>
    <col min="2" max="3" width="12.77734375" style="11" customWidth="1"/>
    <col min="4" max="4" width="13" style="11" customWidth="1"/>
    <col min="5" max="6" width="12.77734375" style="11" customWidth="1"/>
    <col min="7" max="7" width="16.77734375" style="11" hidden="1" customWidth="1"/>
    <col min="8" max="8" width="18.33203125" style="11" hidden="1" customWidth="1"/>
    <col min="9" max="9" width="20.21875" style="11" hidden="1" customWidth="1"/>
    <col min="10" max="18" width="12.77734375" style="11" customWidth="1"/>
    <col min="19" max="19" width="27.5546875" style="11" hidden="1" customWidth="1"/>
    <col min="20" max="23" width="12.77734375" style="11" customWidth="1"/>
    <col min="24" max="24" width="1.77734375" style="11" customWidth="1"/>
    <col min="25" max="25" width="12.77734375" style="11" customWidth="1"/>
    <col min="26" max="26" width="1.77734375" style="11" customWidth="1"/>
    <col min="27" max="28" width="27.5546875" style="11" hidden="1" customWidth="1"/>
    <col min="29" max="29" width="12.77734375" style="11" customWidth="1"/>
    <col min="30" max="30" width="17.88671875" style="11" customWidth="1"/>
    <col min="31" max="31" width="11.77734375" style="11" customWidth="1"/>
    <col min="32" max="32" width="12" style="11" customWidth="1"/>
    <col min="33" max="256" width="27.5546875" style="11"/>
    <col min="257" max="257" width="19.44140625" style="11" customWidth="1"/>
    <col min="258" max="259" width="12.77734375" style="11" customWidth="1"/>
    <col min="260" max="260" width="13" style="11" customWidth="1"/>
    <col min="261" max="262" width="12.77734375" style="11" customWidth="1"/>
    <col min="263" max="265" width="0" style="11" hidden="1" customWidth="1"/>
    <col min="266" max="274" width="12.77734375" style="11" customWidth="1"/>
    <col min="275" max="275" width="0" style="11" hidden="1" customWidth="1"/>
    <col min="276" max="279" width="12.77734375" style="11" customWidth="1"/>
    <col min="280" max="280" width="1.77734375" style="11" customWidth="1"/>
    <col min="281" max="281" width="12.77734375" style="11" customWidth="1"/>
    <col min="282" max="282" width="1.77734375" style="11" customWidth="1"/>
    <col min="283" max="284" width="0" style="11" hidden="1" customWidth="1"/>
    <col min="285" max="285" width="12.77734375" style="11" customWidth="1"/>
    <col min="286" max="286" width="17.88671875" style="11" customWidth="1"/>
    <col min="287" max="287" width="11.77734375" style="11" customWidth="1"/>
    <col min="288" max="288" width="12" style="11" customWidth="1"/>
    <col min="289" max="512" width="27.5546875" style="11"/>
    <col min="513" max="513" width="19.44140625" style="11" customWidth="1"/>
    <col min="514" max="515" width="12.77734375" style="11" customWidth="1"/>
    <col min="516" max="516" width="13" style="11" customWidth="1"/>
    <col min="517" max="518" width="12.77734375" style="11" customWidth="1"/>
    <col min="519" max="521" width="0" style="11" hidden="1" customWidth="1"/>
    <col min="522" max="530" width="12.77734375" style="11" customWidth="1"/>
    <col min="531" max="531" width="0" style="11" hidden="1" customWidth="1"/>
    <col min="532" max="535" width="12.77734375" style="11" customWidth="1"/>
    <col min="536" max="536" width="1.77734375" style="11" customWidth="1"/>
    <col min="537" max="537" width="12.77734375" style="11" customWidth="1"/>
    <col min="538" max="538" width="1.77734375" style="11" customWidth="1"/>
    <col min="539" max="540" width="0" style="11" hidden="1" customWidth="1"/>
    <col min="541" max="541" width="12.77734375" style="11" customWidth="1"/>
    <col min="542" max="542" width="17.88671875" style="11" customWidth="1"/>
    <col min="543" max="543" width="11.77734375" style="11" customWidth="1"/>
    <col min="544" max="544" width="12" style="11" customWidth="1"/>
    <col min="545" max="768" width="27.5546875" style="11"/>
    <col min="769" max="769" width="19.44140625" style="11" customWidth="1"/>
    <col min="770" max="771" width="12.77734375" style="11" customWidth="1"/>
    <col min="772" max="772" width="13" style="11" customWidth="1"/>
    <col min="773" max="774" width="12.77734375" style="11" customWidth="1"/>
    <col min="775" max="777" width="0" style="11" hidden="1" customWidth="1"/>
    <col min="778" max="786" width="12.77734375" style="11" customWidth="1"/>
    <col min="787" max="787" width="0" style="11" hidden="1" customWidth="1"/>
    <col min="788" max="791" width="12.77734375" style="11" customWidth="1"/>
    <col min="792" max="792" width="1.77734375" style="11" customWidth="1"/>
    <col min="793" max="793" width="12.77734375" style="11" customWidth="1"/>
    <col min="794" max="794" width="1.77734375" style="11" customWidth="1"/>
    <col min="795" max="796" width="0" style="11" hidden="1" customWidth="1"/>
    <col min="797" max="797" width="12.77734375" style="11" customWidth="1"/>
    <col min="798" max="798" width="17.88671875" style="11" customWidth="1"/>
    <col min="799" max="799" width="11.77734375" style="11" customWidth="1"/>
    <col min="800" max="800" width="12" style="11" customWidth="1"/>
    <col min="801" max="1024" width="27.5546875" style="11"/>
    <col min="1025" max="1025" width="19.44140625" style="11" customWidth="1"/>
    <col min="1026" max="1027" width="12.77734375" style="11" customWidth="1"/>
    <col min="1028" max="1028" width="13" style="11" customWidth="1"/>
    <col min="1029" max="1030" width="12.77734375" style="11" customWidth="1"/>
    <col min="1031" max="1033" width="0" style="11" hidden="1" customWidth="1"/>
    <col min="1034" max="1042" width="12.77734375" style="11" customWidth="1"/>
    <col min="1043" max="1043" width="0" style="11" hidden="1" customWidth="1"/>
    <col min="1044" max="1047" width="12.77734375" style="11" customWidth="1"/>
    <col min="1048" max="1048" width="1.77734375" style="11" customWidth="1"/>
    <col min="1049" max="1049" width="12.77734375" style="11" customWidth="1"/>
    <col min="1050" max="1050" width="1.77734375" style="11" customWidth="1"/>
    <col min="1051" max="1052" width="0" style="11" hidden="1" customWidth="1"/>
    <col min="1053" max="1053" width="12.77734375" style="11" customWidth="1"/>
    <col min="1054" max="1054" width="17.88671875" style="11" customWidth="1"/>
    <col min="1055" max="1055" width="11.77734375" style="11" customWidth="1"/>
    <col min="1056" max="1056" width="12" style="11" customWidth="1"/>
    <col min="1057" max="1280" width="27.5546875" style="11"/>
    <col min="1281" max="1281" width="19.44140625" style="11" customWidth="1"/>
    <col min="1282" max="1283" width="12.77734375" style="11" customWidth="1"/>
    <col min="1284" max="1284" width="13" style="11" customWidth="1"/>
    <col min="1285" max="1286" width="12.77734375" style="11" customWidth="1"/>
    <col min="1287" max="1289" width="0" style="11" hidden="1" customWidth="1"/>
    <col min="1290" max="1298" width="12.77734375" style="11" customWidth="1"/>
    <col min="1299" max="1299" width="0" style="11" hidden="1" customWidth="1"/>
    <col min="1300" max="1303" width="12.77734375" style="11" customWidth="1"/>
    <col min="1304" max="1304" width="1.77734375" style="11" customWidth="1"/>
    <col min="1305" max="1305" width="12.77734375" style="11" customWidth="1"/>
    <col min="1306" max="1306" width="1.77734375" style="11" customWidth="1"/>
    <col min="1307" max="1308" width="0" style="11" hidden="1" customWidth="1"/>
    <col min="1309" max="1309" width="12.77734375" style="11" customWidth="1"/>
    <col min="1310" max="1310" width="17.88671875" style="11" customWidth="1"/>
    <col min="1311" max="1311" width="11.77734375" style="11" customWidth="1"/>
    <col min="1312" max="1312" width="12" style="11" customWidth="1"/>
    <col min="1313" max="1536" width="27.5546875" style="11"/>
    <col min="1537" max="1537" width="19.44140625" style="11" customWidth="1"/>
    <col min="1538" max="1539" width="12.77734375" style="11" customWidth="1"/>
    <col min="1540" max="1540" width="13" style="11" customWidth="1"/>
    <col min="1541" max="1542" width="12.77734375" style="11" customWidth="1"/>
    <col min="1543" max="1545" width="0" style="11" hidden="1" customWidth="1"/>
    <col min="1546" max="1554" width="12.77734375" style="11" customWidth="1"/>
    <col min="1555" max="1555" width="0" style="11" hidden="1" customWidth="1"/>
    <col min="1556" max="1559" width="12.77734375" style="11" customWidth="1"/>
    <col min="1560" max="1560" width="1.77734375" style="11" customWidth="1"/>
    <col min="1561" max="1561" width="12.77734375" style="11" customWidth="1"/>
    <col min="1562" max="1562" width="1.77734375" style="11" customWidth="1"/>
    <col min="1563" max="1564" width="0" style="11" hidden="1" customWidth="1"/>
    <col min="1565" max="1565" width="12.77734375" style="11" customWidth="1"/>
    <col min="1566" max="1566" width="17.88671875" style="11" customWidth="1"/>
    <col min="1567" max="1567" width="11.77734375" style="11" customWidth="1"/>
    <col min="1568" max="1568" width="12" style="11" customWidth="1"/>
    <col min="1569" max="1792" width="27.5546875" style="11"/>
    <col min="1793" max="1793" width="19.44140625" style="11" customWidth="1"/>
    <col min="1794" max="1795" width="12.77734375" style="11" customWidth="1"/>
    <col min="1796" max="1796" width="13" style="11" customWidth="1"/>
    <col min="1797" max="1798" width="12.77734375" style="11" customWidth="1"/>
    <col min="1799" max="1801" width="0" style="11" hidden="1" customWidth="1"/>
    <col min="1802" max="1810" width="12.77734375" style="11" customWidth="1"/>
    <col min="1811" max="1811" width="0" style="11" hidden="1" customWidth="1"/>
    <col min="1812" max="1815" width="12.77734375" style="11" customWidth="1"/>
    <col min="1816" max="1816" width="1.77734375" style="11" customWidth="1"/>
    <col min="1817" max="1817" width="12.77734375" style="11" customWidth="1"/>
    <col min="1818" max="1818" width="1.77734375" style="11" customWidth="1"/>
    <col min="1819" max="1820" width="0" style="11" hidden="1" customWidth="1"/>
    <col min="1821" max="1821" width="12.77734375" style="11" customWidth="1"/>
    <col min="1822" max="1822" width="17.88671875" style="11" customWidth="1"/>
    <col min="1823" max="1823" width="11.77734375" style="11" customWidth="1"/>
    <col min="1824" max="1824" width="12" style="11" customWidth="1"/>
    <col min="1825" max="2048" width="27.5546875" style="11"/>
    <col min="2049" max="2049" width="19.44140625" style="11" customWidth="1"/>
    <col min="2050" max="2051" width="12.77734375" style="11" customWidth="1"/>
    <col min="2052" max="2052" width="13" style="11" customWidth="1"/>
    <col min="2053" max="2054" width="12.77734375" style="11" customWidth="1"/>
    <col min="2055" max="2057" width="0" style="11" hidden="1" customWidth="1"/>
    <col min="2058" max="2066" width="12.77734375" style="11" customWidth="1"/>
    <col min="2067" max="2067" width="0" style="11" hidden="1" customWidth="1"/>
    <col min="2068" max="2071" width="12.77734375" style="11" customWidth="1"/>
    <col min="2072" max="2072" width="1.77734375" style="11" customWidth="1"/>
    <col min="2073" max="2073" width="12.77734375" style="11" customWidth="1"/>
    <col min="2074" max="2074" width="1.77734375" style="11" customWidth="1"/>
    <col min="2075" max="2076" width="0" style="11" hidden="1" customWidth="1"/>
    <col min="2077" max="2077" width="12.77734375" style="11" customWidth="1"/>
    <col min="2078" max="2078" width="17.88671875" style="11" customWidth="1"/>
    <col min="2079" max="2079" width="11.77734375" style="11" customWidth="1"/>
    <col min="2080" max="2080" width="12" style="11" customWidth="1"/>
    <col min="2081" max="2304" width="27.5546875" style="11"/>
    <col min="2305" max="2305" width="19.44140625" style="11" customWidth="1"/>
    <col min="2306" max="2307" width="12.77734375" style="11" customWidth="1"/>
    <col min="2308" max="2308" width="13" style="11" customWidth="1"/>
    <col min="2309" max="2310" width="12.77734375" style="11" customWidth="1"/>
    <col min="2311" max="2313" width="0" style="11" hidden="1" customWidth="1"/>
    <col min="2314" max="2322" width="12.77734375" style="11" customWidth="1"/>
    <col min="2323" max="2323" width="0" style="11" hidden="1" customWidth="1"/>
    <col min="2324" max="2327" width="12.77734375" style="11" customWidth="1"/>
    <col min="2328" max="2328" width="1.77734375" style="11" customWidth="1"/>
    <col min="2329" max="2329" width="12.77734375" style="11" customWidth="1"/>
    <col min="2330" max="2330" width="1.77734375" style="11" customWidth="1"/>
    <col min="2331" max="2332" width="0" style="11" hidden="1" customWidth="1"/>
    <col min="2333" max="2333" width="12.77734375" style="11" customWidth="1"/>
    <col min="2334" max="2334" width="17.88671875" style="11" customWidth="1"/>
    <col min="2335" max="2335" width="11.77734375" style="11" customWidth="1"/>
    <col min="2336" max="2336" width="12" style="11" customWidth="1"/>
    <col min="2337" max="2560" width="27.5546875" style="11"/>
    <col min="2561" max="2561" width="19.44140625" style="11" customWidth="1"/>
    <col min="2562" max="2563" width="12.77734375" style="11" customWidth="1"/>
    <col min="2564" max="2564" width="13" style="11" customWidth="1"/>
    <col min="2565" max="2566" width="12.77734375" style="11" customWidth="1"/>
    <col min="2567" max="2569" width="0" style="11" hidden="1" customWidth="1"/>
    <col min="2570" max="2578" width="12.77734375" style="11" customWidth="1"/>
    <col min="2579" max="2579" width="0" style="11" hidden="1" customWidth="1"/>
    <col min="2580" max="2583" width="12.77734375" style="11" customWidth="1"/>
    <col min="2584" max="2584" width="1.77734375" style="11" customWidth="1"/>
    <col min="2585" max="2585" width="12.77734375" style="11" customWidth="1"/>
    <col min="2586" max="2586" width="1.77734375" style="11" customWidth="1"/>
    <col min="2587" max="2588" width="0" style="11" hidden="1" customWidth="1"/>
    <col min="2589" max="2589" width="12.77734375" style="11" customWidth="1"/>
    <col min="2590" max="2590" width="17.88671875" style="11" customWidth="1"/>
    <col min="2591" max="2591" width="11.77734375" style="11" customWidth="1"/>
    <col min="2592" max="2592" width="12" style="11" customWidth="1"/>
    <col min="2593" max="2816" width="27.5546875" style="11"/>
    <col min="2817" max="2817" width="19.44140625" style="11" customWidth="1"/>
    <col min="2818" max="2819" width="12.77734375" style="11" customWidth="1"/>
    <col min="2820" max="2820" width="13" style="11" customWidth="1"/>
    <col min="2821" max="2822" width="12.77734375" style="11" customWidth="1"/>
    <col min="2823" max="2825" width="0" style="11" hidden="1" customWidth="1"/>
    <col min="2826" max="2834" width="12.77734375" style="11" customWidth="1"/>
    <col min="2835" max="2835" width="0" style="11" hidden="1" customWidth="1"/>
    <col min="2836" max="2839" width="12.77734375" style="11" customWidth="1"/>
    <col min="2840" max="2840" width="1.77734375" style="11" customWidth="1"/>
    <col min="2841" max="2841" width="12.77734375" style="11" customWidth="1"/>
    <col min="2842" max="2842" width="1.77734375" style="11" customWidth="1"/>
    <col min="2843" max="2844" width="0" style="11" hidden="1" customWidth="1"/>
    <col min="2845" max="2845" width="12.77734375" style="11" customWidth="1"/>
    <col min="2846" max="2846" width="17.88671875" style="11" customWidth="1"/>
    <col min="2847" max="2847" width="11.77734375" style="11" customWidth="1"/>
    <col min="2848" max="2848" width="12" style="11" customWidth="1"/>
    <col min="2849" max="3072" width="27.5546875" style="11"/>
    <col min="3073" max="3073" width="19.44140625" style="11" customWidth="1"/>
    <col min="3074" max="3075" width="12.77734375" style="11" customWidth="1"/>
    <col min="3076" max="3076" width="13" style="11" customWidth="1"/>
    <col min="3077" max="3078" width="12.77734375" style="11" customWidth="1"/>
    <col min="3079" max="3081" width="0" style="11" hidden="1" customWidth="1"/>
    <col min="3082" max="3090" width="12.77734375" style="11" customWidth="1"/>
    <col min="3091" max="3091" width="0" style="11" hidden="1" customWidth="1"/>
    <col min="3092" max="3095" width="12.77734375" style="11" customWidth="1"/>
    <col min="3096" max="3096" width="1.77734375" style="11" customWidth="1"/>
    <col min="3097" max="3097" width="12.77734375" style="11" customWidth="1"/>
    <col min="3098" max="3098" width="1.77734375" style="11" customWidth="1"/>
    <col min="3099" max="3100" width="0" style="11" hidden="1" customWidth="1"/>
    <col min="3101" max="3101" width="12.77734375" style="11" customWidth="1"/>
    <col min="3102" max="3102" width="17.88671875" style="11" customWidth="1"/>
    <col min="3103" max="3103" width="11.77734375" style="11" customWidth="1"/>
    <col min="3104" max="3104" width="12" style="11" customWidth="1"/>
    <col min="3105" max="3328" width="27.5546875" style="11"/>
    <col min="3329" max="3329" width="19.44140625" style="11" customWidth="1"/>
    <col min="3330" max="3331" width="12.77734375" style="11" customWidth="1"/>
    <col min="3332" max="3332" width="13" style="11" customWidth="1"/>
    <col min="3333" max="3334" width="12.77734375" style="11" customWidth="1"/>
    <col min="3335" max="3337" width="0" style="11" hidden="1" customWidth="1"/>
    <col min="3338" max="3346" width="12.77734375" style="11" customWidth="1"/>
    <col min="3347" max="3347" width="0" style="11" hidden="1" customWidth="1"/>
    <col min="3348" max="3351" width="12.77734375" style="11" customWidth="1"/>
    <col min="3352" max="3352" width="1.77734375" style="11" customWidth="1"/>
    <col min="3353" max="3353" width="12.77734375" style="11" customWidth="1"/>
    <col min="3354" max="3354" width="1.77734375" style="11" customWidth="1"/>
    <col min="3355" max="3356" width="0" style="11" hidden="1" customWidth="1"/>
    <col min="3357" max="3357" width="12.77734375" style="11" customWidth="1"/>
    <col min="3358" max="3358" width="17.88671875" style="11" customWidth="1"/>
    <col min="3359" max="3359" width="11.77734375" style="11" customWidth="1"/>
    <col min="3360" max="3360" width="12" style="11" customWidth="1"/>
    <col min="3361" max="3584" width="27.5546875" style="11"/>
    <col min="3585" max="3585" width="19.44140625" style="11" customWidth="1"/>
    <col min="3586" max="3587" width="12.77734375" style="11" customWidth="1"/>
    <col min="3588" max="3588" width="13" style="11" customWidth="1"/>
    <col min="3589" max="3590" width="12.77734375" style="11" customWidth="1"/>
    <col min="3591" max="3593" width="0" style="11" hidden="1" customWidth="1"/>
    <col min="3594" max="3602" width="12.77734375" style="11" customWidth="1"/>
    <col min="3603" max="3603" width="0" style="11" hidden="1" customWidth="1"/>
    <col min="3604" max="3607" width="12.77734375" style="11" customWidth="1"/>
    <col min="3608" max="3608" width="1.77734375" style="11" customWidth="1"/>
    <col min="3609" max="3609" width="12.77734375" style="11" customWidth="1"/>
    <col min="3610" max="3610" width="1.77734375" style="11" customWidth="1"/>
    <col min="3611" max="3612" width="0" style="11" hidden="1" customWidth="1"/>
    <col min="3613" max="3613" width="12.77734375" style="11" customWidth="1"/>
    <col min="3614" max="3614" width="17.88671875" style="11" customWidth="1"/>
    <col min="3615" max="3615" width="11.77734375" style="11" customWidth="1"/>
    <col min="3616" max="3616" width="12" style="11" customWidth="1"/>
    <col min="3617" max="3840" width="27.5546875" style="11"/>
    <col min="3841" max="3841" width="19.44140625" style="11" customWidth="1"/>
    <col min="3842" max="3843" width="12.77734375" style="11" customWidth="1"/>
    <col min="3844" max="3844" width="13" style="11" customWidth="1"/>
    <col min="3845" max="3846" width="12.77734375" style="11" customWidth="1"/>
    <col min="3847" max="3849" width="0" style="11" hidden="1" customWidth="1"/>
    <col min="3850" max="3858" width="12.77734375" style="11" customWidth="1"/>
    <col min="3859" max="3859" width="0" style="11" hidden="1" customWidth="1"/>
    <col min="3860" max="3863" width="12.77734375" style="11" customWidth="1"/>
    <col min="3864" max="3864" width="1.77734375" style="11" customWidth="1"/>
    <col min="3865" max="3865" width="12.77734375" style="11" customWidth="1"/>
    <col min="3866" max="3866" width="1.77734375" style="11" customWidth="1"/>
    <col min="3867" max="3868" width="0" style="11" hidden="1" customWidth="1"/>
    <col min="3869" max="3869" width="12.77734375" style="11" customWidth="1"/>
    <col min="3870" max="3870" width="17.88671875" style="11" customWidth="1"/>
    <col min="3871" max="3871" width="11.77734375" style="11" customWidth="1"/>
    <col min="3872" max="3872" width="12" style="11" customWidth="1"/>
    <col min="3873" max="4096" width="27.5546875" style="11"/>
    <col min="4097" max="4097" width="19.44140625" style="11" customWidth="1"/>
    <col min="4098" max="4099" width="12.77734375" style="11" customWidth="1"/>
    <col min="4100" max="4100" width="13" style="11" customWidth="1"/>
    <col min="4101" max="4102" width="12.77734375" style="11" customWidth="1"/>
    <col min="4103" max="4105" width="0" style="11" hidden="1" customWidth="1"/>
    <col min="4106" max="4114" width="12.77734375" style="11" customWidth="1"/>
    <col min="4115" max="4115" width="0" style="11" hidden="1" customWidth="1"/>
    <col min="4116" max="4119" width="12.77734375" style="11" customWidth="1"/>
    <col min="4120" max="4120" width="1.77734375" style="11" customWidth="1"/>
    <col min="4121" max="4121" width="12.77734375" style="11" customWidth="1"/>
    <col min="4122" max="4122" width="1.77734375" style="11" customWidth="1"/>
    <col min="4123" max="4124" width="0" style="11" hidden="1" customWidth="1"/>
    <col min="4125" max="4125" width="12.77734375" style="11" customWidth="1"/>
    <col min="4126" max="4126" width="17.88671875" style="11" customWidth="1"/>
    <col min="4127" max="4127" width="11.77734375" style="11" customWidth="1"/>
    <col min="4128" max="4128" width="12" style="11" customWidth="1"/>
    <col min="4129" max="4352" width="27.5546875" style="11"/>
    <col min="4353" max="4353" width="19.44140625" style="11" customWidth="1"/>
    <col min="4354" max="4355" width="12.77734375" style="11" customWidth="1"/>
    <col min="4356" max="4356" width="13" style="11" customWidth="1"/>
    <col min="4357" max="4358" width="12.77734375" style="11" customWidth="1"/>
    <col min="4359" max="4361" width="0" style="11" hidden="1" customWidth="1"/>
    <col min="4362" max="4370" width="12.77734375" style="11" customWidth="1"/>
    <col min="4371" max="4371" width="0" style="11" hidden="1" customWidth="1"/>
    <col min="4372" max="4375" width="12.77734375" style="11" customWidth="1"/>
    <col min="4376" max="4376" width="1.77734375" style="11" customWidth="1"/>
    <col min="4377" max="4377" width="12.77734375" style="11" customWidth="1"/>
    <col min="4378" max="4378" width="1.77734375" style="11" customWidth="1"/>
    <col min="4379" max="4380" width="0" style="11" hidden="1" customWidth="1"/>
    <col min="4381" max="4381" width="12.77734375" style="11" customWidth="1"/>
    <col min="4382" max="4382" width="17.88671875" style="11" customWidth="1"/>
    <col min="4383" max="4383" width="11.77734375" style="11" customWidth="1"/>
    <col min="4384" max="4384" width="12" style="11" customWidth="1"/>
    <col min="4385" max="4608" width="27.5546875" style="11"/>
    <col min="4609" max="4609" width="19.44140625" style="11" customWidth="1"/>
    <col min="4610" max="4611" width="12.77734375" style="11" customWidth="1"/>
    <col min="4612" max="4612" width="13" style="11" customWidth="1"/>
    <col min="4613" max="4614" width="12.77734375" style="11" customWidth="1"/>
    <col min="4615" max="4617" width="0" style="11" hidden="1" customWidth="1"/>
    <col min="4618" max="4626" width="12.77734375" style="11" customWidth="1"/>
    <col min="4627" max="4627" width="0" style="11" hidden="1" customWidth="1"/>
    <col min="4628" max="4631" width="12.77734375" style="11" customWidth="1"/>
    <col min="4632" max="4632" width="1.77734375" style="11" customWidth="1"/>
    <col min="4633" max="4633" width="12.77734375" style="11" customWidth="1"/>
    <col min="4634" max="4634" width="1.77734375" style="11" customWidth="1"/>
    <col min="4635" max="4636" width="0" style="11" hidden="1" customWidth="1"/>
    <col min="4637" max="4637" width="12.77734375" style="11" customWidth="1"/>
    <col min="4638" max="4638" width="17.88671875" style="11" customWidth="1"/>
    <col min="4639" max="4639" width="11.77734375" style="11" customWidth="1"/>
    <col min="4640" max="4640" width="12" style="11" customWidth="1"/>
    <col min="4641" max="4864" width="27.5546875" style="11"/>
    <col min="4865" max="4865" width="19.44140625" style="11" customWidth="1"/>
    <col min="4866" max="4867" width="12.77734375" style="11" customWidth="1"/>
    <col min="4868" max="4868" width="13" style="11" customWidth="1"/>
    <col min="4869" max="4870" width="12.77734375" style="11" customWidth="1"/>
    <col min="4871" max="4873" width="0" style="11" hidden="1" customWidth="1"/>
    <col min="4874" max="4882" width="12.77734375" style="11" customWidth="1"/>
    <col min="4883" max="4883" width="0" style="11" hidden="1" customWidth="1"/>
    <col min="4884" max="4887" width="12.77734375" style="11" customWidth="1"/>
    <col min="4888" max="4888" width="1.77734375" style="11" customWidth="1"/>
    <col min="4889" max="4889" width="12.77734375" style="11" customWidth="1"/>
    <col min="4890" max="4890" width="1.77734375" style="11" customWidth="1"/>
    <col min="4891" max="4892" width="0" style="11" hidden="1" customWidth="1"/>
    <col min="4893" max="4893" width="12.77734375" style="11" customWidth="1"/>
    <col min="4894" max="4894" width="17.88671875" style="11" customWidth="1"/>
    <col min="4895" max="4895" width="11.77734375" style="11" customWidth="1"/>
    <col min="4896" max="4896" width="12" style="11" customWidth="1"/>
    <col min="4897" max="5120" width="27.5546875" style="11"/>
    <col min="5121" max="5121" width="19.44140625" style="11" customWidth="1"/>
    <col min="5122" max="5123" width="12.77734375" style="11" customWidth="1"/>
    <col min="5124" max="5124" width="13" style="11" customWidth="1"/>
    <col min="5125" max="5126" width="12.77734375" style="11" customWidth="1"/>
    <col min="5127" max="5129" width="0" style="11" hidden="1" customWidth="1"/>
    <col min="5130" max="5138" width="12.77734375" style="11" customWidth="1"/>
    <col min="5139" max="5139" width="0" style="11" hidden="1" customWidth="1"/>
    <col min="5140" max="5143" width="12.77734375" style="11" customWidth="1"/>
    <col min="5144" max="5144" width="1.77734375" style="11" customWidth="1"/>
    <col min="5145" max="5145" width="12.77734375" style="11" customWidth="1"/>
    <col min="5146" max="5146" width="1.77734375" style="11" customWidth="1"/>
    <col min="5147" max="5148" width="0" style="11" hidden="1" customWidth="1"/>
    <col min="5149" max="5149" width="12.77734375" style="11" customWidth="1"/>
    <col min="5150" max="5150" width="17.88671875" style="11" customWidth="1"/>
    <col min="5151" max="5151" width="11.77734375" style="11" customWidth="1"/>
    <col min="5152" max="5152" width="12" style="11" customWidth="1"/>
    <col min="5153" max="5376" width="27.5546875" style="11"/>
    <col min="5377" max="5377" width="19.44140625" style="11" customWidth="1"/>
    <col min="5378" max="5379" width="12.77734375" style="11" customWidth="1"/>
    <col min="5380" max="5380" width="13" style="11" customWidth="1"/>
    <col min="5381" max="5382" width="12.77734375" style="11" customWidth="1"/>
    <col min="5383" max="5385" width="0" style="11" hidden="1" customWidth="1"/>
    <col min="5386" max="5394" width="12.77734375" style="11" customWidth="1"/>
    <col min="5395" max="5395" width="0" style="11" hidden="1" customWidth="1"/>
    <col min="5396" max="5399" width="12.77734375" style="11" customWidth="1"/>
    <col min="5400" max="5400" width="1.77734375" style="11" customWidth="1"/>
    <col min="5401" max="5401" width="12.77734375" style="11" customWidth="1"/>
    <col min="5402" max="5402" width="1.77734375" style="11" customWidth="1"/>
    <col min="5403" max="5404" width="0" style="11" hidden="1" customWidth="1"/>
    <col min="5405" max="5405" width="12.77734375" style="11" customWidth="1"/>
    <col min="5406" max="5406" width="17.88671875" style="11" customWidth="1"/>
    <col min="5407" max="5407" width="11.77734375" style="11" customWidth="1"/>
    <col min="5408" max="5408" width="12" style="11" customWidth="1"/>
    <col min="5409" max="5632" width="27.5546875" style="11"/>
    <col min="5633" max="5633" width="19.44140625" style="11" customWidth="1"/>
    <col min="5634" max="5635" width="12.77734375" style="11" customWidth="1"/>
    <col min="5636" max="5636" width="13" style="11" customWidth="1"/>
    <col min="5637" max="5638" width="12.77734375" style="11" customWidth="1"/>
    <col min="5639" max="5641" width="0" style="11" hidden="1" customWidth="1"/>
    <col min="5642" max="5650" width="12.77734375" style="11" customWidth="1"/>
    <col min="5651" max="5651" width="0" style="11" hidden="1" customWidth="1"/>
    <col min="5652" max="5655" width="12.77734375" style="11" customWidth="1"/>
    <col min="5656" max="5656" width="1.77734375" style="11" customWidth="1"/>
    <col min="5657" max="5657" width="12.77734375" style="11" customWidth="1"/>
    <col min="5658" max="5658" width="1.77734375" style="11" customWidth="1"/>
    <col min="5659" max="5660" width="0" style="11" hidden="1" customWidth="1"/>
    <col min="5661" max="5661" width="12.77734375" style="11" customWidth="1"/>
    <col min="5662" max="5662" width="17.88671875" style="11" customWidth="1"/>
    <col min="5663" max="5663" width="11.77734375" style="11" customWidth="1"/>
    <col min="5664" max="5664" width="12" style="11" customWidth="1"/>
    <col min="5665" max="5888" width="27.5546875" style="11"/>
    <col min="5889" max="5889" width="19.44140625" style="11" customWidth="1"/>
    <col min="5890" max="5891" width="12.77734375" style="11" customWidth="1"/>
    <col min="5892" max="5892" width="13" style="11" customWidth="1"/>
    <col min="5893" max="5894" width="12.77734375" style="11" customWidth="1"/>
    <col min="5895" max="5897" width="0" style="11" hidden="1" customWidth="1"/>
    <col min="5898" max="5906" width="12.77734375" style="11" customWidth="1"/>
    <col min="5907" max="5907" width="0" style="11" hidden="1" customWidth="1"/>
    <col min="5908" max="5911" width="12.77734375" style="11" customWidth="1"/>
    <col min="5912" max="5912" width="1.77734375" style="11" customWidth="1"/>
    <col min="5913" max="5913" width="12.77734375" style="11" customWidth="1"/>
    <col min="5914" max="5914" width="1.77734375" style="11" customWidth="1"/>
    <col min="5915" max="5916" width="0" style="11" hidden="1" customWidth="1"/>
    <col min="5917" max="5917" width="12.77734375" style="11" customWidth="1"/>
    <col min="5918" max="5918" width="17.88671875" style="11" customWidth="1"/>
    <col min="5919" max="5919" width="11.77734375" style="11" customWidth="1"/>
    <col min="5920" max="5920" width="12" style="11" customWidth="1"/>
    <col min="5921" max="6144" width="27.5546875" style="11"/>
    <col min="6145" max="6145" width="19.44140625" style="11" customWidth="1"/>
    <col min="6146" max="6147" width="12.77734375" style="11" customWidth="1"/>
    <col min="6148" max="6148" width="13" style="11" customWidth="1"/>
    <col min="6149" max="6150" width="12.77734375" style="11" customWidth="1"/>
    <col min="6151" max="6153" width="0" style="11" hidden="1" customWidth="1"/>
    <col min="6154" max="6162" width="12.77734375" style="11" customWidth="1"/>
    <col min="6163" max="6163" width="0" style="11" hidden="1" customWidth="1"/>
    <col min="6164" max="6167" width="12.77734375" style="11" customWidth="1"/>
    <col min="6168" max="6168" width="1.77734375" style="11" customWidth="1"/>
    <col min="6169" max="6169" width="12.77734375" style="11" customWidth="1"/>
    <col min="6170" max="6170" width="1.77734375" style="11" customWidth="1"/>
    <col min="6171" max="6172" width="0" style="11" hidden="1" customWidth="1"/>
    <col min="6173" max="6173" width="12.77734375" style="11" customWidth="1"/>
    <col min="6174" max="6174" width="17.88671875" style="11" customWidth="1"/>
    <col min="6175" max="6175" width="11.77734375" style="11" customWidth="1"/>
    <col min="6176" max="6176" width="12" style="11" customWidth="1"/>
    <col min="6177" max="6400" width="27.5546875" style="11"/>
    <col min="6401" max="6401" width="19.44140625" style="11" customWidth="1"/>
    <col min="6402" max="6403" width="12.77734375" style="11" customWidth="1"/>
    <col min="6404" max="6404" width="13" style="11" customWidth="1"/>
    <col min="6405" max="6406" width="12.77734375" style="11" customWidth="1"/>
    <col min="6407" max="6409" width="0" style="11" hidden="1" customWidth="1"/>
    <col min="6410" max="6418" width="12.77734375" style="11" customWidth="1"/>
    <col min="6419" max="6419" width="0" style="11" hidden="1" customWidth="1"/>
    <col min="6420" max="6423" width="12.77734375" style="11" customWidth="1"/>
    <col min="6424" max="6424" width="1.77734375" style="11" customWidth="1"/>
    <col min="6425" max="6425" width="12.77734375" style="11" customWidth="1"/>
    <col min="6426" max="6426" width="1.77734375" style="11" customWidth="1"/>
    <col min="6427" max="6428" width="0" style="11" hidden="1" customWidth="1"/>
    <col min="6429" max="6429" width="12.77734375" style="11" customWidth="1"/>
    <col min="6430" max="6430" width="17.88671875" style="11" customWidth="1"/>
    <col min="6431" max="6431" width="11.77734375" style="11" customWidth="1"/>
    <col min="6432" max="6432" width="12" style="11" customWidth="1"/>
    <col min="6433" max="6656" width="27.5546875" style="11"/>
    <col min="6657" max="6657" width="19.44140625" style="11" customWidth="1"/>
    <col min="6658" max="6659" width="12.77734375" style="11" customWidth="1"/>
    <col min="6660" max="6660" width="13" style="11" customWidth="1"/>
    <col min="6661" max="6662" width="12.77734375" style="11" customWidth="1"/>
    <col min="6663" max="6665" width="0" style="11" hidden="1" customWidth="1"/>
    <col min="6666" max="6674" width="12.77734375" style="11" customWidth="1"/>
    <col min="6675" max="6675" width="0" style="11" hidden="1" customWidth="1"/>
    <col min="6676" max="6679" width="12.77734375" style="11" customWidth="1"/>
    <col min="6680" max="6680" width="1.77734375" style="11" customWidth="1"/>
    <col min="6681" max="6681" width="12.77734375" style="11" customWidth="1"/>
    <col min="6682" max="6682" width="1.77734375" style="11" customWidth="1"/>
    <col min="6683" max="6684" width="0" style="11" hidden="1" customWidth="1"/>
    <col min="6685" max="6685" width="12.77734375" style="11" customWidth="1"/>
    <col min="6686" max="6686" width="17.88671875" style="11" customWidth="1"/>
    <col min="6687" max="6687" width="11.77734375" style="11" customWidth="1"/>
    <col min="6688" max="6688" width="12" style="11" customWidth="1"/>
    <col min="6689" max="6912" width="27.5546875" style="11"/>
    <col min="6913" max="6913" width="19.44140625" style="11" customWidth="1"/>
    <col min="6914" max="6915" width="12.77734375" style="11" customWidth="1"/>
    <col min="6916" max="6916" width="13" style="11" customWidth="1"/>
    <col min="6917" max="6918" width="12.77734375" style="11" customWidth="1"/>
    <col min="6919" max="6921" width="0" style="11" hidden="1" customWidth="1"/>
    <col min="6922" max="6930" width="12.77734375" style="11" customWidth="1"/>
    <col min="6931" max="6931" width="0" style="11" hidden="1" customWidth="1"/>
    <col min="6932" max="6935" width="12.77734375" style="11" customWidth="1"/>
    <col min="6936" max="6936" width="1.77734375" style="11" customWidth="1"/>
    <col min="6937" max="6937" width="12.77734375" style="11" customWidth="1"/>
    <col min="6938" max="6938" width="1.77734375" style="11" customWidth="1"/>
    <col min="6939" max="6940" width="0" style="11" hidden="1" customWidth="1"/>
    <col min="6941" max="6941" width="12.77734375" style="11" customWidth="1"/>
    <col min="6942" max="6942" width="17.88671875" style="11" customWidth="1"/>
    <col min="6943" max="6943" width="11.77734375" style="11" customWidth="1"/>
    <col min="6944" max="6944" width="12" style="11" customWidth="1"/>
    <col min="6945" max="7168" width="27.5546875" style="11"/>
    <col min="7169" max="7169" width="19.44140625" style="11" customWidth="1"/>
    <col min="7170" max="7171" width="12.77734375" style="11" customWidth="1"/>
    <col min="7172" max="7172" width="13" style="11" customWidth="1"/>
    <col min="7173" max="7174" width="12.77734375" style="11" customWidth="1"/>
    <col min="7175" max="7177" width="0" style="11" hidden="1" customWidth="1"/>
    <col min="7178" max="7186" width="12.77734375" style="11" customWidth="1"/>
    <col min="7187" max="7187" width="0" style="11" hidden="1" customWidth="1"/>
    <col min="7188" max="7191" width="12.77734375" style="11" customWidth="1"/>
    <col min="7192" max="7192" width="1.77734375" style="11" customWidth="1"/>
    <col min="7193" max="7193" width="12.77734375" style="11" customWidth="1"/>
    <col min="7194" max="7194" width="1.77734375" style="11" customWidth="1"/>
    <col min="7195" max="7196" width="0" style="11" hidden="1" customWidth="1"/>
    <col min="7197" max="7197" width="12.77734375" style="11" customWidth="1"/>
    <col min="7198" max="7198" width="17.88671875" style="11" customWidth="1"/>
    <col min="7199" max="7199" width="11.77734375" style="11" customWidth="1"/>
    <col min="7200" max="7200" width="12" style="11" customWidth="1"/>
    <col min="7201" max="7424" width="27.5546875" style="11"/>
    <col min="7425" max="7425" width="19.44140625" style="11" customWidth="1"/>
    <col min="7426" max="7427" width="12.77734375" style="11" customWidth="1"/>
    <col min="7428" max="7428" width="13" style="11" customWidth="1"/>
    <col min="7429" max="7430" width="12.77734375" style="11" customWidth="1"/>
    <col min="7431" max="7433" width="0" style="11" hidden="1" customWidth="1"/>
    <col min="7434" max="7442" width="12.77734375" style="11" customWidth="1"/>
    <col min="7443" max="7443" width="0" style="11" hidden="1" customWidth="1"/>
    <col min="7444" max="7447" width="12.77734375" style="11" customWidth="1"/>
    <col min="7448" max="7448" width="1.77734375" style="11" customWidth="1"/>
    <col min="7449" max="7449" width="12.77734375" style="11" customWidth="1"/>
    <col min="7450" max="7450" width="1.77734375" style="11" customWidth="1"/>
    <col min="7451" max="7452" width="0" style="11" hidden="1" customWidth="1"/>
    <col min="7453" max="7453" width="12.77734375" style="11" customWidth="1"/>
    <col min="7454" max="7454" width="17.88671875" style="11" customWidth="1"/>
    <col min="7455" max="7455" width="11.77734375" style="11" customWidth="1"/>
    <col min="7456" max="7456" width="12" style="11" customWidth="1"/>
    <col min="7457" max="7680" width="27.5546875" style="11"/>
    <col min="7681" max="7681" width="19.44140625" style="11" customWidth="1"/>
    <col min="7682" max="7683" width="12.77734375" style="11" customWidth="1"/>
    <col min="7684" max="7684" width="13" style="11" customWidth="1"/>
    <col min="7685" max="7686" width="12.77734375" style="11" customWidth="1"/>
    <col min="7687" max="7689" width="0" style="11" hidden="1" customWidth="1"/>
    <col min="7690" max="7698" width="12.77734375" style="11" customWidth="1"/>
    <col min="7699" max="7699" width="0" style="11" hidden="1" customWidth="1"/>
    <col min="7700" max="7703" width="12.77734375" style="11" customWidth="1"/>
    <col min="7704" max="7704" width="1.77734375" style="11" customWidth="1"/>
    <col min="7705" max="7705" width="12.77734375" style="11" customWidth="1"/>
    <col min="7706" max="7706" width="1.77734375" style="11" customWidth="1"/>
    <col min="7707" max="7708" width="0" style="11" hidden="1" customWidth="1"/>
    <col min="7709" max="7709" width="12.77734375" style="11" customWidth="1"/>
    <col min="7710" max="7710" width="17.88671875" style="11" customWidth="1"/>
    <col min="7711" max="7711" width="11.77734375" style="11" customWidth="1"/>
    <col min="7712" max="7712" width="12" style="11" customWidth="1"/>
    <col min="7713" max="7936" width="27.5546875" style="11"/>
    <col min="7937" max="7937" width="19.44140625" style="11" customWidth="1"/>
    <col min="7938" max="7939" width="12.77734375" style="11" customWidth="1"/>
    <col min="7940" max="7940" width="13" style="11" customWidth="1"/>
    <col min="7941" max="7942" width="12.77734375" style="11" customWidth="1"/>
    <col min="7943" max="7945" width="0" style="11" hidden="1" customWidth="1"/>
    <col min="7946" max="7954" width="12.77734375" style="11" customWidth="1"/>
    <col min="7955" max="7955" width="0" style="11" hidden="1" customWidth="1"/>
    <col min="7956" max="7959" width="12.77734375" style="11" customWidth="1"/>
    <col min="7960" max="7960" width="1.77734375" style="11" customWidth="1"/>
    <col min="7961" max="7961" width="12.77734375" style="11" customWidth="1"/>
    <col min="7962" max="7962" width="1.77734375" style="11" customWidth="1"/>
    <col min="7963" max="7964" width="0" style="11" hidden="1" customWidth="1"/>
    <col min="7965" max="7965" width="12.77734375" style="11" customWidth="1"/>
    <col min="7966" max="7966" width="17.88671875" style="11" customWidth="1"/>
    <col min="7967" max="7967" width="11.77734375" style="11" customWidth="1"/>
    <col min="7968" max="7968" width="12" style="11" customWidth="1"/>
    <col min="7969" max="8192" width="27.5546875" style="11"/>
    <col min="8193" max="8193" width="19.44140625" style="11" customWidth="1"/>
    <col min="8194" max="8195" width="12.77734375" style="11" customWidth="1"/>
    <col min="8196" max="8196" width="13" style="11" customWidth="1"/>
    <col min="8197" max="8198" width="12.77734375" style="11" customWidth="1"/>
    <col min="8199" max="8201" width="0" style="11" hidden="1" customWidth="1"/>
    <col min="8202" max="8210" width="12.77734375" style="11" customWidth="1"/>
    <col min="8211" max="8211" width="0" style="11" hidden="1" customWidth="1"/>
    <col min="8212" max="8215" width="12.77734375" style="11" customWidth="1"/>
    <col min="8216" max="8216" width="1.77734375" style="11" customWidth="1"/>
    <col min="8217" max="8217" width="12.77734375" style="11" customWidth="1"/>
    <col min="8218" max="8218" width="1.77734375" style="11" customWidth="1"/>
    <col min="8219" max="8220" width="0" style="11" hidden="1" customWidth="1"/>
    <col min="8221" max="8221" width="12.77734375" style="11" customWidth="1"/>
    <col min="8222" max="8222" width="17.88671875" style="11" customWidth="1"/>
    <col min="8223" max="8223" width="11.77734375" style="11" customWidth="1"/>
    <col min="8224" max="8224" width="12" style="11" customWidth="1"/>
    <col min="8225" max="8448" width="27.5546875" style="11"/>
    <col min="8449" max="8449" width="19.44140625" style="11" customWidth="1"/>
    <col min="8450" max="8451" width="12.77734375" style="11" customWidth="1"/>
    <col min="8452" max="8452" width="13" style="11" customWidth="1"/>
    <col min="8453" max="8454" width="12.77734375" style="11" customWidth="1"/>
    <col min="8455" max="8457" width="0" style="11" hidden="1" customWidth="1"/>
    <col min="8458" max="8466" width="12.77734375" style="11" customWidth="1"/>
    <col min="8467" max="8467" width="0" style="11" hidden="1" customWidth="1"/>
    <col min="8468" max="8471" width="12.77734375" style="11" customWidth="1"/>
    <col min="8472" max="8472" width="1.77734375" style="11" customWidth="1"/>
    <col min="8473" max="8473" width="12.77734375" style="11" customWidth="1"/>
    <col min="8474" max="8474" width="1.77734375" style="11" customWidth="1"/>
    <col min="8475" max="8476" width="0" style="11" hidden="1" customWidth="1"/>
    <col min="8477" max="8477" width="12.77734375" style="11" customWidth="1"/>
    <col min="8478" max="8478" width="17.88671875" style="11" customWidth="1"/>
    <col min="8479" max="8479" width="11.77734375" style="11" customWidth="1"/>
    <col min="8480" max="8480" width="12" style="11" customWidth="1"/>
    <col min="8481" max="8704" width="27.5546875" style="11"/>
    <col min="8705" max="8705" width="19.44140625" style="11" customWidth="1"/>
    <col min="8706" max="8707" width="12.77734375" style="11" customWidth="1"/>
    <col min="8708" max="8708" width="13" style="11" customWidth="1"/>
    <col min="8709" max="8710" width="12.77734375" style="11" customWidth="1"/>
    <col min="8711" max="8713" width="0" style="11" hidden="1" customWidth="1"/>
    <col min="8714" max="8722" width="12.77734375" style="11" customWidth="1"/>
    <col min="8723" max="8723" width="0" style="11" hidden="1" customWidth="1"/>
    <col min="8724" max="8727" width="12.77734375" style="11" customWidth="1"/>
    <col min="8728" max="8728" width="1.77734375" style="11" customWidth="1"/>
    <col min="8729" max="8729" width="12.77734375" style="11" customWidth="1"/>
    <col min="8730" max="8730" width="1.77734375" style="11" customWidth="1"/>
    <col min="8731" max="8732" width="0" style="11" hidden="1" customWidth="1"/>
    <col min="8733" max="8733" width="12.77734375" style="11" customWidth="1"/>
    <col min="8734" max="8734" width="17.88671875" style="11" customWidth="1"/>
    <col min="8735" max="8735" width="11.77734375" style="11" customWidth="1"/>
    <col min="8736" max="8736" width="12" style="11" customWidth="1"/>
    <col min="8737" max="8960" width="27.5546875" style="11"/>
    <col min="8961" max="8961" width="19.44140625" style="11" customWidth="1"/>
    <col min="8962" max="8963" width="12.77734375" style="11" customWidth="1"/>
    <col min="8964" max="8964" width="13" style="11" customWidth="1"/>
    <col min="8965" max="8966" width="12.77734375" style="11" customWidth="1"/>
    <col min="8967" max="8969" width="0" style="11" hidden="1" customWidth="1"/>
    <col min="8970" max="8978" width="12.77734375" style="11" customWidth="1"/>
    <col min="8979" max="8979" width="0" style="11" hidden="1" customWidth="1"/>
    <col min="8980" max="8983" width="12.77734375" style="11" customWidth="1"/>
    <col min="8984" max="8984" width="1.77734375" style="11" customWidth="1"/>
    <col min="8985" max="8985" width="12.77734375" style="11" customWidth="1"/>
    <col min="8986" max="8986" width="1.77734375" style="11" customWidth="1"/>
    <col min="8987" max="8988" width="0" style="11" hidden="1" customWidth="1"/>
    <col min="8989" max="8989" width="12.77734375" style="11" customWidth="1"/>
    <col min="8990" max="8990" width="17.88671875" style="11" customWidth="1"/>
    <col min="8991" max="8991" width="11.77734375" style="11" customWidth="1"/>
    <col min="8992" max="8992" width="12" style="11" customWidth="1"/>
    <col min="8993" max="9216" width="27.5546875" style="11"/>
    <col min="9217" max="9217" width="19.44140625" style="11" customWidth="1"/>
    <col min="9218" max="9219" width="12.77734375" style="11" customWidth="1"/>
    <col min="9220" max="9220" width="13" style="11" customWidth="1"/>
    <col min="9221" max="9222" width="12.77734375" style="11" customWidth="1"/>
    <col min="9223" max="9225" width="0" style="11" hidden="1" customWidth="1"/>
    <col min="9226" max="9234" width="12.77734375" style="11" customWidth="1"/>
    <col min="9235" max="9235" width="0" style="11" hidden="1" customWidth="1"/>
    <col min="9236" max="9239" width="12.77734375" style="11" customWidth="1"/>
    <col min="9240" max="9240" width="1.77734375" style="11" customWidth="1"/>
    <col min="9241" max="9241" width="12.77734375" style="11" customWidth="1"/>
    <col min="9242" max="9242" width="1.77734375" style="11" customWidth="1"/>
    <col min="9243" max="9244" width="0" style="11" hidden="1" customWidth="1"/>
    <col min="9245" max="9245" width="12.77734375" style="11" customWidth="1"/>
    <col min="9246" max="9246" width="17.88671875" style="11" customWidth="1"/>
    <col min="9247" max="9247" width="11.77734375" style="11" customWidth="1"/>
    <col min="9248" max="9248" width="12" style="11" customWidth="1"/>
    <col min="9249" max="9472" width="27.5546875" style="11"/>
    <col min="9473" max="9473" width="19.44140625" style="11" customWidth="1"/>
    <col min="9474" max="9475" width="12.77734375" style="11" customWidth="1"/>
    <col min="9476" max="9476" width="13" style="11" customWidth="1"/>
    <col min="9477" max="9478" width="12.77734375" style="11" customWidth="1"/>
    <col min="9479" max="9481" width="0" style="11" hidden="1" customWidth="1"/>
    <col min="9482" max="9490" width="12.77734375" style="11" customWidth="1"/>
    <col min="9491" max="9491" width="0" style="11" hidden="1" customWidth="1"/>
    <col min="9492" max="9495" width="12.77734375" style="11" customWidth="1"/>
    <col min="9496" max="9496" width="1.77734375" style="11" customWidth="1"/>
    <col min="9497" max="9497" width="12.77734375" style="11" customWidth="1"/>
    <col min="9498" max="9498" width="1.77734375" style="11" customWidth="1"/>
    <col min="9499" max="9500" width="0" style="11" hidden="1" customWidth="1"/>
    <col min="9501" max="9501" width="12.77734375" style="11" customWidth="1"/>
    <col min="9502" max="9502" width="17.88671875" style="11" customWidth="1"/>
    <col min="9503" max="9503" width="11.77734375" style="11" customWidth="1"/>
    <col min="9504" max="9504" width="12" style="11" customWidth="1"/>
    <col min="9505" max="9728" width="27.5546875" style="11"/>
    <col min="9729" max="9729" width="19.44140625" style="11" customWidth="1"/>
    <col min="9730" max="9731" width="12.77734375" style="11" customWidth="1"/>
    <col min="9732" max="9732" width="13" style="11" customWidth="1"/>
    <col min="9733" max="9734" width="12.77734375" style="11" customWidth="1"/>
    <col min="9735" max="9737" width="0" style="11" hidden="1" customWidth="1"/>
    <col min="9738" max="9746" width="12.77734375" style="11" customWidth="1"/>
    <col min="9747" max="9747" width="0" style="11" hidden="1" customWidth="1"/>
    <col min="9748" max="9751" width="12.77734375" style="11" customWidth="1"/>
    <col min="9752" max="9752" width="1.77734375" style="11" customWidth="1"/>
    <col min="9753" max="9753" width="12.77734375" style="11" customWidth="1"/>
    <col min="9754" max="9754" width="1.77734375" style="11" customWidth="1"/>
    <col min="9755" max="9756" width="0" style="11" hidden="1" customWidth="1"/>
    <col min="9757" max="9757" width="12.77734375" style="11" customWidth="1"/>
    <col min="9758" max="9758" width="17.88671875" style="11" customWidth="1"/>
    <col min="9759" max="9759" width="11.77734375" style="11" customWidth="1"/>
    <col min="9760" max="9760" width="12" style="11" customWidth="1"/>
    <col min="9761" max="9984" width="27.5546875" style="11"/>
    <col min="9985" max="9985" width="19.44140625" style="11" customWidth="1"/>
    <col min="9986" max="9987" width="12.77734375" style="11" customWidth="1"/>
    <col min="9988" max="9988" width="13" style="11" customWidth="1"/>
    <col min="9989" max="9990" width="12.77734375" style="11" customWidth="1"/>
    <col min="9991" max="9993" width="0" style="11" hidden="1" customWidth="1"/>
    <col min="9994" max="10002" width="12.77734375" style="11" customWidth="1"/>
    <col min="10003" max="10003" width="0" style="11" hidden="1" customWidth="1"/>
    <col min="10004" max="10007" width="12.77734375" style="11" customWidth="1"/>
    <col min="10008" max="10008" width="1.77734375" style="11" customWidth="1"/>
    <col min="10009" max="10009" width="12.77734375" style="11" customWidth="1"/>
    <col min="10010" max="10010" width="1.77734375" style="11" customWidth="1"/>
    <col min="10011" max="10012" width="0" style="11" hidden="1" customWidth="1"/>
    <col min="10013" max="10013" width="12.77734375" style="11" customWidth="1"/>
    <col min="10014" max="10014" width="17.88671875" style="11" customWidth="1"/>
    <col min="10015" max="10015" width="11.77734375" style="11" customWidth="1"/>
    <col min="10016" max="10016" width="12" style="11" customWidth="1"/>
    <col min="10017" max="10240" width="27.5546875" style="11"/>
    <col min="10241" max="10241" width="19.44140625" style="11" customWidth="1"/>
    <col min="10242" max="10243" width="12.77734375" style="11" customWidth="1"/>
    <col min="10244" max="10244" width="13" style="11" customWidth="1"/>
    <col min="10245" max="10246" width="12.77734375" style="11" customWidth="1"/>
    <col min="10247" max="10249" width="0" style="11" hidden="1" customWidth="1"/>
    <col min="10250" max="10258" width="12.77734375" style="11" customWidth="1"/>
    <col min="10259" max="10259" width="0" style="11" hidden="1" customWidth="1"/>
    <col min="10260" max="10263" width="12.77734375" style="11" customWidth="1"/>
    <col min="10264" max="10264" width="1.77734375" style="11" customWidth="1"/>
    <col min="10265" max="10265" width="12.77734375" style="11" customWidth="1"/>
    <col min="10266" max="10266" width="1.77734375" style="11" customWidth="1"/>
    <col min="10267" max="10268" width="0" style="11" hidden="1" customWidth="1"/>
    <col min="10269" max="10269" width="12.77734375" style="11" customWidth="1"/>
    <col min="10270" max="10270" width="17.88671875" style="11" customWidth="1"/>
    <col min="10271" max="10271" width="11.77734375" style="11" customWidth="1"/>
    <col min="10272" max="10272" width="12" style="11" customWidth="1"/>
    <col min="10273" max="10496" width="27.5546875" style="11"/>
    <col min="10497" max="10497" width="19.44140625" style="11" customWidth="1"/>
    <col min="10498" max="10499" width="12.77734375" style="11" customWidth="1"/>
    <col min="10500" max="10500" width="13" style="11" customWidth="1"/>
    <col min="10501" max="10502" width="12.77734375" style="11" customWidth="1"/>
    <col min="10503" max="10505" width="0" style="11" hidden="1" customWidth="1"/>
    <col min="10506" max="10514" width="12.77734375" style="11" customWidth="1"/>
    <col min="10515" max="10515" width="0" style="11" hidden="1" customWidth="1"/>
    <col min="10516" max="10519" width="12.77734375" style="11" customWidth="1"/>
    <col min="10520" max="10520" width="1.77734375" style="11" customWidth="1"/>
    <col min="10521" max="10521" width="12.77734375" style="11" customWidth="1"/>
    <col min="10522" max="10522" width="1.77734375" style="11" customWidth="1"/>
    <col min="10523" max="10524" width="0" style="11" hidden="1" customWidth="1"/>
    <col min="10525" max="10525" width="12.77734375" style="11" customWidth="1"/>
    <col min="10526" max="10526" width="17.88671875" style="11" customWidth="1"/>
    <col min="10527" max="10527" width="11.77734375" style="11" customWidth="1"/>
    <col min="10528" max="10528" width="12" style="11" customWidth="1"/>
    <col min="10529" max="10752" width="27.5546875" style="11"/>
    <col min="10753" max="10753" width="19.44140625" style="11" customWidth="1"/>
    <col min="10754" max="10755" width="12.77734375" style="11" customWidth="1"/>
    <col min="10756" max="10756" width="13" style="11" customWidth="1"/>
    <col min="10757" max="10758" width="12.77734375" style="11" customWidth="1"/>
    <col min="10759" max="10761" width="0" style="11" hidden="1" customWidth="1"/>
    <col min="10762" max="10770" width="12.77734375" style="11" customWidth="1"/>
    <col min="10771" max="10771" width="0" style="11" hidden="1" customWidth="1"/>
    <col min="10772" max="10775" width="12.77734375" style="11" customWidth="1"/>
    <col min="10776" max="10776" width="1.77734375" style="11" customWidth="1"/>
    <col min="10777" max="10777" width="12.77734375" style="11" customWidth="1"/>
    <col min="10778" max="10778" width="1.77734375" style="11" customWidth="1"/>
    <col min="10779" max="10780" width="0" style="11" hidden="1" customWidth="1"/>
    <col min="10781" max="10781" width="12.77734375" style="11" customWidth="1"/>
    <col min="10782" max="10782" width="17.88671875" style="11" customWidth="1"/>
    <col min="10783" max="10783" width="11.77734375" style="11" customWidth="1"/>
    <col min="10784" max="10784" width="12" style="11" customWidth="1"/>
    <col min="10785" max="11008" width="27.5546875" style="11"/>
    <col min="11009" max="11009" width="19.44140625" style="11" customWidth="1"/>
    <col min="11010" max="11011" width="12.77734375" style="11" customWidth="1"/>
    <col min="11012" max="11012" width="13" style="11" customWidth="1"/>
    <col min="11013" max="11014" width="12.77734375" style="11" customWidth="1"/>
    <col min="11015" max="11017" width="0" style="11" hidden="1" customWidth="1"/>
    <col min="11018" max="11026" width="12.77734375" style="11" customWidth="1"/>
    <col min="11027" max="11027" width="0" style="11" hidden="1" customWidth="1"/>
    <col min="11028" max="11031" width="12.77734375" style="11" customWidth="1"/>
    <col min="11032" max="11032" width="1.77734375" style="11" customWidth="1"/>
    <col min="11033" max="11033" width="12.77734375" style="11" customWidth="1"/>
    <col min="11034" max="11034" width="1.77734375" style="11" customWidth="1"/>
    <col min="11035" max="11036" width="0" style="11" hidden="1" customWidth="1"/>
    <col min="11037" max="11037" width="12.77734375" style="11" customWidth="1"/>
    <col min="11038" max="11038" width="17.88671875" style="11" customWidth="1"/>
    <col min="11039" max="11039" width="11.77734375" style="11" customWidth="1"/>
    <col min="11040" max="11040" width="12" style="11" customWidth="1"/>
    <col min="11041" max="11264" width="27.5546875" style="11"/>
    <col min="11265" max="11265" width="19.44140625" style="11" customWidth="1"/>
    <col min="11266" max="11267" width="12.77734375" style="11" customWidth="1"/>
    <col min="11268" max="11268" width="13" style="11" customWidth="1"/>
    <col min="11269" max="11270" width="12.77734375" style="11" customWidth="1"/>
    <col min="11271" max="11273" width="0" style="11" hidden="1" customWidth="1"/>
    <col min="11274" max="11282" width="12.77734375" style="11" customWidth="1"/>
    <col min="11283" max="11283" width="0" style="11" hidden="1" customWidth="1"/>
    <col min="11284" max="11287" width="12.77734375" style="11" customWidth="1"/>
    <col min="11288" max="11288" width="1.77734375" style="11" customWidth="1"/>
    <col min="11289" max="11289" width="12.77734375" style="11" customWidth="1"/>
    <col min="11290" max="11290" width="1.77734375" style="11" customWidth="1"/>
    <col min="11291" max="11292" width="0" style="11" hidden="1" customWidth="1"/>
    <col min="11293" max="11293" width="12.77734375" style="11" customWidth="1"/>
    <col min="11294" max="11294" width="17.88671875" style="11" customWidth="1"/>
    <col min="11295" max="11295" width="11.77734375" style="11" customWidth="1"/>
    <col min="11296" max="11296" width="12" style="11" customWidth="1"/>
    <col min="11297" max="11520" width="27.5546875" style="11"/>
    <col min="11521" max="11521" width="19.44140625" style="11" customWidth="1"/>
    <col min="11522" max="11523" width="12.77734375" style="11" customWidth="1"/>
    <col min="11524" max="11524" width="13" style="11" customWidth="1"/>
    <col min="11525" max="11526" width="12.77734375" style="11" customWidth="1"/>
    <col min="11527" max="11529" width="0" style="11" hidden="1" customWidth="1"/>
    <col min="11530" max="11538" width="12.77734375" style="11" customWidth="1"/>
    <col min="11539" max="11539" width="0" style="11" hidden="1" customWidth="1"/>
    <col min="11540" max="11543" width="12.77734375" style="11" customWidth="1"/>
    <col min="11544" max="11544" width="1.77734375" style="11" customWidth="1"/>
    <col min="11545" max="11545" width="12.77734375" style="11" customWidth="1"/>
    <col min="11546" max="11546" width="1.77734375" style="11" customWidth="1"/>
    <col min="11547" max="11548" width="0" style="11" hidden="1" customWidth="1"/>
    <col min="11549" max="11549" width="12.77734375" style="11" customWidth="1"/>
    <col min="11550" max="11550" width="17.88671875" style="11" customWidth="1"/>
    <col min="11551" max="11551" width="11.77734375" style="11" customWidth="1"/>
    <col min="11552" max="11552" width="12" style="11" customWidth="1"/>
    <col min="11553" max="11776" width="27.5546875" style="11"/>
    <col min="11777" max="11777" width="19.44140625" style="11" customWidth="1"/>
    <col min="11778" max="11779" width="12.77734375" style="11" customWidth="1"/>
    <col min="11780" max="11780" width="13" style="11" customWidth="1"/>
    <col min="11781" max="11782" width="12.77734375" style="11" customWidth="1"/>
    <col min="11783" max="11785" width="0" style="11" hidden="1" customWidth="1"/>
    <col min="11786" max="11794" width="12.77734375" style="11" customWidth="1"/>
    <col min="11795" max="11795" width="0" style="11" hidden="1" customWidth="1"/>
    <col min="11796" max="11799" width="12.77734375" style="11" customWidth="1"/>
    <col min="11800" max="11800" width="1.77734375" style="11" customWidth="1"/>
    <col min="11801" max="11801" width="12.77734375" style="11" customWidth="1"/>
    <col min="11802" max="11802" width="1.77734375" style="11" customWidth="1"/>
    <col min="11803" max="11804" width="0" style="11" hidden="1" customWidth="1"/>
    <col min="11805" max="11805" width="12.77734375" style="11" customWidth="1"/>
    <col min="11806" max="11806" width="17.88671875" style="11" customWidth="1"/>
    <col min="11807" max="11807" width="11.77734375" style="11" customWidth="1"/>
    <col min="11808" max="11808" width="12" style="11" customWidth="1"/>
    <col min="11809" max="12032" width="27.5546875" style="11"/>
    <col min="12033" max="12033" width="19.44140625" style="11" customWidth="1"/>
    <col min="12034" max="12035" width="12.77734375" style="11" customWidth="1"/>
    <col min="12036" max="12036" width="13" style="11" customWidth="1"/>
    <col min="12037" max="12038" width="12.77734375" style="11" customWidth="1"/>
    <col min="12039" max="12041" width="0" style="11" hidden="1" customWidth="1"/>
    <col min="12042" max="12050" width="12.77734375" style="11" customWidth="1"/>
    <col min="12051" max="12051" width="0" style="11" hidden="1" customWidth="1"/>
    <col min="12052" max="12055" width="12.77734375" style="11" customWidth="1"/>
    <col min="12056" max="12056" width="1.77734375" style="11" customWidth="1"/>
    <col min="12057" max="12057" width="12.77734375" style="11" customWidth="1"/>
    <col min="12058" max="12058" width="1.77734375" style="11" customWidth="1"/>
    <col min="12059" max="12060" width="0" style="11" hidden="1" customWidth="1"/>
    <col min="12061" max="12061" width="12.77734375" style="11" customWidth="1"/>
    <col min="12062" max="12062" width="17.88671875" style="11" customWidth="1"/>
    <col min="12063" max="12063" width="11.77734375" style="11" customWidth="1"/>
    <col min="12064" max="12064" width="12" style="11" customWidth="1"/>
    <col min="12065" max="12288" width="27.5546875" style="11"/>
    <col min="12289" max="12289" width="19.44140625" style="11" customWidth="1"/>
    <col min="12290" max="12291" width="12.77734375" style="11" customWidth="1"/>
    <col min="12292" max="12292" width="13" style="11" customWidth="1"/>
    <col min="12293" max="12294" width="12.77734375" style="11" customWidth="1"/>
    <col min="12295" max="12297" width="0" style="11" hidden="1" customWidth="1"/>
    <col min="12298" max="12306" width="12.77734375" style="11" customWidth="1"/>
    <col min="12307" max="12307" width="0" style="11" hidden="1" customWidth="1"/>
    <col min="12308" max="12311" width="12.77734375" style="11" customWidth="1"/>
    <col min="12312" max="12312" width="1.77734375" style="11" customWidth="1"/>
    <col min="12313" max="12313" width="12.77734375" style="11" customWidth="1"/>
    <col min="12314" max="12314" width="1.77734375" style="11" customWidth="1"/>
    <col min="12315" max="12316" width="0" style="11" hidden="1" customWidth="1"/>
    <col min="12317" max="12317" width="12.77734375" style="11" customWidth="1"/>
    <col min="12318" max="12318" width="17.88671875" style="11" customWidth="1"/>
    <col min="12319" max="12319" width="11.77734375" style="11" customWidth="1"/>
    <col min="12320" max="12320" width="12" style="11" customWidth="1"/>
    <col min="12321" max="12544" width="27.5546875" style="11"/>
    <col min="12545" max="12545" width="19.44140625" style="11" customWidth="1"/>
    <col min="12546" max="12547" width="12.77734375" style="11" customWidth="1"/>
    <col min="12548" max="12548" width="13" style="11" customWidth="1"/>
    <col min="12549" max="12550" width="12.77734375" style="11" customWidth="1"/>
    <col min="12551" max="12553" width="0" style="11" hidden="1" customWidth="1"/>
    <col min="12554" max="12562" width="12.77734375" style="11" customWidth="1"/>
    <col min="12563" max="12563" width="0" style="11" hidden="1" customWidth="1"/>
    <col min="12564" max="12567" width="12.77734375" style="11" customWidth="1"/>
    <col min="12568" max="12568" width="1.77734375" style="11" customWidth="1"/>
    <col min="12569" max="12569" width="12.77734375" style="11" customWidth="1"/>
    <col min="12570" max="12570" width="1.77734375" style="11" customWidth="1"/>
    <col min="12571" max="12572" width="0" style="11" hidden="1" customWidth="1"/>
    <col min="12573" max="12573" width="12.77734375" style="11" customWidth="1"/>
    <col min="12574" max="12574" width="17.88671875" style="11" customWidth="1"/>
    <col min="12575" max="12575" width="11.77734375" style="11" customWidth="1"/>
    <col min="12576" max="12576" width="12" style="11" customWidth="1"/>
    <col min="12577" max="12800" width="27.5546875" style="11"/>
    <col min="12801" max="12801" width="19.44140625" style="11" customWidth="1"/>
    <col min="12802" max="12803" width="12.77734375" style="11" customWidth="1"/>
    <col min="12804" max="12804" width="13" style="11" customWidth="1"/>
    <col min="12805" max="12806" width="12.77734375" style="11" customWidth="1"/>
    <col min="12807" max="12809" width="0" style="11" hidden="1" customWidth="1"/>
    <col min="12810" max="12818" width="12.77734375" style="11" customWidth="1"/>
    <col min="12819" max="12819" width="0" style="11" hidden="1" customWidth="1"/>
    <col min="12820" max="12823" width="12.77734375" style="11" customWidth="1"/>
    <col min="12824" max="12824" width="1.77734375" style="11" customWidth="1"/>
    <col min="12825" max="12825" width="12.77734375" style="11" customWidth="1"/>
    <col min="12826" max="12826" width="1.77734375" style="11" customWidth="1"/>
    <col min="12827" max="12828" width="0" style="11" hidden="1" customWidth="1"/>
    <col min="12829" max="12829" width="12.77734375" style="11" customWidth="1"/>
    <col min="12830" max="12830" width="17.88671875" style="11" customWidth="1"/>
    <col min="12831" max="12831" width="11.77734375" style="11" customWidth="1"/>
    <col min="12832" max="12832" width="12" style="11" customWidth="1"/>
    <col min="12833" max="13056" width="27.5546875" style="11"/>
    <col min="13057" max="13057" width="19.44140625" style="11" customWidth="1"/>
    <col min="13058" max="13059" width="12.77734375" style="11" customWidth="1"/>
    <col min="13060" max="13060" width="13" style="11" customWidth="1"/>
    <col min="13061" max="13062" width="12.77734375" style="11" customWidth="1"/>
    <col min="13063" max="13065" width="0" style="11" hidden="1" customWidth="1"/>
    <col min="13066" max="13074" width="12.77734375" style="11" customWidth="1"/>
    <col min="13075" max="13075" width="0" style="11" hidden="1" customWidth="1"/>
    <col min="13076" max="13079" width="12.77734375" style="11" customWidth="1"/>
    <col min="13080" max="13080" width="1.77734375" style="11" customWidth="1"/>
    <col min="13081" max="13081" width="12.77734375" style="11" customWidth="1"/>
    <col min="13082" max="13082" width="1.77734375" style="11" customWidth="1"/>
    <col min="13083" max="13084" width="0" style="11" hidden="1" customWidth="1"/>
    <col min="13085" max="13085" width="12.77734375" style="11" customWidth="1"/>
    <col min="13086" max="13086" width="17.88671875" style="11" customWidth="1"/>
    <col min="13087" max="13087" width="11.77734375" style="11" customWidth="1"/>
    <col min="13088" max="13088" width="12" style="11" customWidth="1"/>
    <col min="13089" max="13312" width="27.5546875" style="11"/>
    <col min="13313" max="13313" width="19.44140625" style="11" customWidth="1"/>
    <col min="13314" max="13315" width="12.77734375" style="11" customWidth="1"/>
    <col min="13316" max="13316" width="13" style="11" customWidth="1"/>
    <col min="13317" max="13318" width="12.77734375" style="11" customWidth="1"/>
    <col min="13319" max="13321" width="0" style="11" hidden="1" customWidth="1"/>
    <col min="13322" max="13330" width="12.77734375" style="11" customWidth="1"/>
    <col min="13331" max="13331" width="0" style="11" hidden="1" customWidth="1"/>
    <col min="13332" max="13335" width="12.77734375" style="11" customWidth="1"/>
    <col min="13336" max="13336" width="1.77734375" style="11" customWidth="1"/>
    <col min="13337" max="13337" width="12.77734375" style="11" customWidth="1"/>
    <col min="13338" max="13338" width="1.77734375" style="11" customWidth="1"/>
    <col min="13339" max="13340" width="0" style="11" hidden="1" customWidth="1"/>
    <col min="13341" max="13341" width="12.77734375" style="11" customWidth="1"/>
    <col min="13342" max="13342" width="17.88671875" style="11" customWidth="1"/>
    <col min="13343" max="13343" width="11.77734375" style="11" customWidth="1"/>
    <col min="13344" max="13344" width="12" style="11" customWidth="1"/>
    <col min="13345" max="13568" width="27.5546875" style="11"/>
    <col min="13569" max="13569" width="19.44140625" style="11" customWidth="1"/>
    <col min="13570" max="13571" width="12.77734375" style="11" customWidth="1"/>
    <col min="13572" max="13572" width="13" style="11" customWidth="1"/>
    <col min="13573" max="13574" width="12.77734375" style="11" customWidth="1"/>
    <col min="13575" max="13577" width="0" style="11" hidden="1" customWidth="1"/>
    <col min="13578" max="13586" width="12.77734375" style="11" customWidth="1"/>
    <col min="13587" max="13587" width="0" style="11" hidden="1" customWidth="1"/>
    <col min="13588" max="13591" width="12.77734375" style="11" customWidth="1"/>
    <col min="13592" max="13592" width="1.77734375" style="11" customWidth="1"/>
    <col min="13593" max="13593" width="12.77734375" style="11" customWidth="1"/>
    <col min="13594" max="13594" width="1.77734375" style="11" customWidth="1"/>
    <col min="13595" max="13596" width="0" style="11" hidden="1" customWidth="1"/>
    <col min="13597" max="13597" width="12.77734375" style="11" customWidth="1"/>
    <col min="13598" max="13598" width="17.88671875" style="11" customWidth="1"/>
    <col min="13599" max="13599" width="11.77734375" style="11" customWidth="1"/>
    <col min="13600" max="13600" width="12" style="11" customWidth="1"/>
    <col min="13601" max="13824" width="27.5546875" style="11"/>
    <col min="13825" max="13825" width="19.44140625" style="11" customWidth="1"/>
    <col min="13826" max="13827" width="12.77734375" style="11" customWidth="1"/>
    <col min="13828" max="13828" width="13" style="11" customWidth="1"/>
    <col min="13829" max="13830" width="12.77734375" style="11" customWidth="1"/>
    <col min="13831" max="13833" width="0" style="11" hidden="1" customWidth="1"/>
    <col min="13834" max="13842" width="12.77734375" style="11" customWidth="1"/>
    <col min="13843" max="13843" width="0" style="11" hidden="1" customWidth="1"/>
    <col min="13844" max="13847" width="12.77734375" style="11" customWidth="1"/>
    <col min="13848" max="13848" width="1.77734375" style="11" customWidth="1"/>
    <col min="13849" max="13849" width="12.77734375" style="11" customWidth="1"/>
    <col min="13850" max="13850" width="1.77734375" style="11" customWidth="1"/>
    <col min="13851" max="13852" width="0" style="11" hidden="1" customWidth="1"/>
    <col min="13853" max="13853" width="12.77734375" style="11" customWidth="1"/>
    <col min="13854" max="13854" width="17.88671875" style="11" customWidth="1"/>
    <col min="13855" max="13855" width="11.77734375" style="11" customWidth="1"/>
    <col min="13856" max="13856" width="12" style="11" customWidth="1"/>
    <col min="13857" max="14080" width="27.5546875" style="11"/>
    <col min="14081" max="14081" width="19.44140625" style="11" customWidth="1"/>
    <col min="14082" max="14083" width="12.77734375" style="11" customWidth="1"/>
    <col min="14084" max="14084" width="13" style="11" customWidth="1"/>
    <col min="14085" max="14086" width="12.77734375" style="11" customWidth="1"/>
    <col min="14087" max="14089" width="0" style="11" hidden="1" customWidth="1"/>
    <col min="14090" max="14098" width="12.77734375" style="11" customWidth="1"/>
    <col min="14099" max="14099" width="0" style="11" hidden="1" customWidth="1"/>
    <col min="14100" max="14103" width="12.77734375" style="11" customWidth="1"/>
    <col min="14104" max="14104" width="1.77734375" style="11" customWidth="1"/>
    <col min="14105" max="14105" width="12.77734375" style="11" customWidth="1"/>
    <col min="14106" max="14106" width="1.77734375" style="11" customWidth="1"/>
    <col min="14107" max="14108" width="0" style="11" hidden="1" customWidth="1"/>
    <col min="14109" max="14109" width="12.77734375" style="11" customWidth="1"/>
    <col min="14110" max="14110" width="17.88671875" style="11" customWidth="1"/>
    <col min="14111" max="14111" width="11.77734375" style="11" customWidth="1"/>
    <col min="14112" max="14112" width="12" style="11" customWidth="1"/>
    <col min="14113" max="14336" width="27.5546875" style="11"/>
    <col min="14337" max="14337" width="19.44140625" style="11" customWidth="1"/>
    <col min="14338" max="14339" width="12.77734375" style="11" customWidth="1"/>
    <col min="14340" max="14340" width="13" style="11" customWidth="1"/>
    <col min="14341" max="14342" width="12.77734375" style="11" customWidth="1"/>
    <col min="14343" max="14345" width="0" style="11" hidden="1" customWidth="1"/>
    <col min="14346" max="14354" width="12.77734375" style="11" customWidth="1"/>
    <col min="14355" max="14355" width="0" style="11" hidden="1" customWidth="1"/>
    <col min="14356" max="14359" width="12.77734375" style="11" customWidth="1"/>
    <col min="14360" max="14360" width="1.77734375" style="11" customWidth="1"/>
    <col min="14361" max="14361" width="12.77734375" style="11" customWidth="1"/>
    <col min="14362" max="14362" width="1.77734375" style="11" customWidth="1"/>
    <col min="14363" max="14364" width="0" style="11" hidden="1" customWidth="1"/>
    <col min="14365" max="14365" width="12.77734375" style="11" customWidth="1"/>
    <col min="14366" max="14366" width="17.88671875" style="11" customWidth="1"/>
    <col min="14367" max="14367" width="11.77734375" style="11" customWidth="1"/>
    <col min="14368" max="14368" width="12" style="11" customWidth="1"/>
    <col min="14369" max="14592" width="27.5546875" style="11"/>
    <col min="14593" max="14593" width="19.44140625" style="11" customWidth="1"/>
    <col min="14594" max="14595" width="12.77734375" style="11" customWidth="1"/>
    <col min="14596" max="14596" width="13" style="11" customWidth="1"/>
    <col min="14597" max="14598" width="12.77734375" style="11" customWidth="1"/>
    <col min="14599" max="14601" width="0" style="11" hidden="1" customWidth="1"/>
    <col min="14602" max="14610" width="12.77734375" style="11" customWidth="1"/>
    <col min="14611" max="14611" width="0" style="11" hidden="1" customWidth="1"/>
    <col min="14612" max="14615" width="12.77734375" style="11" customWidth="1"/>
    <col min="14616" max="14616" width="1.77734375" style="11" customWidth="1"/>
    <col min="14617" max="14617" width="12.77734375" style="11" customWidth="1"/>
    <col min="14618" max="14618" width="1.77734375" style="11" customWidth="1"/>
    <col min="14619" max="14620" width="0" style="11" hidden="1" customWidth="1"/>
    <col min="14621" max="14621" width="12.77734375" style="11" customWidth="1"/>
    <col min="14622" max="14622" width="17.88671875" style="11" customWidth="1"/>
    <col min="14623" max="14623" width="11.77734375" style="11" customWidth="1"/>
    <col min="14624" max="14624" width="12" style="11" customWidth="1"/>
    <col min="14625" max="14848" width="27.5546875" style="11"/>
    <col min="14849" max="14849" width="19.44140625" style="11" customWidth="1"/>
    <col min="14850" max="14851" width="12.77734375" style="11" customWidth="1"/>
    <col min="14852" max="14852" width="13" style="11" customWidth="1"/>
    <col min="14853" max="14854" width="12.77734375" style="11" customWidth="1"/>
    <col min="14855" max="14857" width="0" style="11" hidden="1" customWidth="1"/>
    <col min="14858" max="14866" width="12.77734375" style="11" customWidth="1"/>
    <col min="14867" max="14867" width="0" style="11" hidden="1" customWidth="1"/>
    <col min="14868" max="14871" width="12.77734375" style="11" customWidth="1"/>
    <col min="14872" max="14872" width="1.77734375" style="11" customWidth="1"/>
    <col min="14873" max="14873" width="12.77734375" style="11" customWidth="1"/>
    <col min="14874" max="14874" width="1.77734375" style="11" customWidth="1"/>
    <col min="14875" max="14876" width="0" style="11" hidden="1" customWidth="1"/>
    <col min="14877" max="14877" width="12.77734375" style="11" customWidth="1"/>
    <col min="14878" max="14878" width="17.88671875" style="11" customWidth="1"/>
    <col min="14879" max="14879" width="11.77734375" style="11" customWidth="1"/>
    <col min="14880" max="14880" width="12" style="11" customWidth="1"/>
    <col min="14881" max="15104" width="27.5546875" style="11"/>
    <col min="15105" max="15105" width="19.44140625" style="11" customWidth="1"/>
    <col min="15106" max="15107" width="12.77734375" style="11" customWidth="1"/>
    <col min="15108" max="15108" width="13" style="11" customWidth="1"/>
    <col min="15109" max="15110" width="12.77734375" style="11" customWidth="1"/>
    <col min="15111" max="15113" width="0" style="11" hidden="1" customWidth="1"/>
    <col min="15114" max="15122" width="12.77734375" style="11" customWidth="1"/>
    <col min="15123" max="15123" width="0" style="11" hidden="1" customWidth="1"/>
    <col min="15124" max="15127" width="12.77734375" style="11" customWidth="1"/>
    <col min="15128" max="15128" width="1.77734375" style="11" customWidth="1"/>
    <col min="15129" max="15129" width="12.77734375" style="11" customWidth="1"/>
    <col min="15130" max="15130" width="1.77734375" style="11" customWidth="1"/>
    <col min="15131" max="15132" width="0" style="11" hidden="1" customWidth="1"/>
    <col min="15133" max="15133" width="12.77734375" style="11" customWidth="1"/>
    <col min="15134" max="15134" width="17.88671875" style="11" customWidth="1"/>
    <col min="15135" max="15135" width="11.77734375" style="11" customWidth="1"/>
    <col min="15136" max="15136" width="12" style="11" customWidth="1"/>
    <col min="15137" max="15360" width="27.5546875" style="11"/>
    <col min="15361" max="15361" width="19.44140625" style="11" customWidth="1"/>
    <col min="15362" max="15363" width="12.77734375" style="11" customWidth="1"/>
    <col min="15364" max="15364" width="13" style="11" customWidth="1"/>
    <col min="15365" max="15366" width="12.77734375" style="11" customWidth="1"/>
    <col min="15367" max="15369" width="0" style="11" hidden="1" customWidth="1"/>
    <col min="15370" max="15378" width="12.77734375" style="11" customWidth="1"/>
    <col min="15379" max="15379" width="0" style="11" hidden="1" customWidth="1"/>
    <col min="15380" max="15383" width="12.77734375" style="11" customWidth="1"/>
    <col min="15384" max="15384" width="1.77734375" style="11" customWidth="1"/>
    <col min="15385" max="15385" width="12.77734375" style="11" customWidth="1"/>
    <col min="15386" max="15386" width="1.77734375" style="11" customWidth="1"/>
    <col min="15387" max="15388" width="0" style="11" hidden="1" customWidth="1"/>
    <col min="15389" max="15389" width="12.77734375" style="11" customWidth="1"/>
    <col min="15390" max="15390" width="17.88671875" style="11" customWidth="1"/>
    <col min="15391" max="15391" width="11.77734375" style="11" customWidth="1"/>
    <col min="15392" max="15392" width="12" style="11" customWidth="1"/>
    <col min="15393" max="15616" width="27.5546875" style="11"/>
    <col min="15617" max="15617" width="19.44140625" style="11" customWidth="1"/>
    <col min="15618" max="15619" width="12.77734375" style="11" customWidth="1"/>
    <col min="15620" max="15620" width="13" style="11" customWidth="1"/>
    <col min="15621" max="15622" width="12.77734375" style="11" customWidth="1"/>
    <col min="15623" max="15625" width="0" style="11" hidden="1" customWidth="1"/>
    <col min="15626" max="15634" width="12.77734375" style="11" customWidth="1"/>
    <col min="15635" max="15635" width="0" style="11" hidden="1" customWidth="1"/>
    <col min="15636" max="15639" width="12.77734375" style="11" customWidth="1"/>
    <col min="15640" max="15640" width="1.77734375" style="11" customWidth="1"/>
    <col min="15641" max="15641" width="12.77734375" style="11" customWidth="1"/>
    <col min="15642" max="15642" width="1.77734375" style="11" customWidth="1"/>
    <col min="15643" max="15644" width="0" style="11" hidden="1" customWidth="1"/>
    <col min="15645" max="15645" width="12.77734375" style="11" customWidth="1"/>
    <col min="15646" max="15646" width="17.88671875" style="11" customWidth="1"/>
    <col min="15647" max="15647" width="11.77734375" style="11" customWidth="1"/>
    <col min="15648" max="15648" width="12" style="11" customWidth="1"/>
    <col min="15649" max="15872" width="27.5546875" style="11"/>
    <col min="15873" max="15873" width="19.44140625" style="11" customWidth="1"/>
    <col min="15874" max="15875" width="12.77734375" style="11" customWidth="1"/>
    <col min="15876" max="15876" width="13" style="11" customWidth="1"/>
    <col min="15877" max="15878" width="12.77734375" style="11" customWidth="1"/>
    <col min="15879" max="15881" width="0" style="11" hidden="1" customWidth="1"/>
    <col min="15882" max="15890" width="12.77734375" style="11" customWidth="1"/>
    <col min="15891" max="15891" width="0" style="11" hidden="1" customWidth="1"/>
    <col min="15892" max="15895" width="12.77734375" style="11" customWidth="1"/>
    <col min="15896" max="15896" width="1.77734375" style="11" customWidth="1"/>
    <col min="15897" max="15897" width="12.77734375" style="11" customWidth="1"/>
    <col min="15898" max="15898" width="1.77734375" style="11" customWidth="1"/>
    <col min="15899" max="15900" width="0" style="11" hidden="1" customWidth="1"/>
    <col min="15901" max="15901" width="12.77734375" style="11" customWidth="1"/>
    <col min="15902" max="15902" width="17.88671875" style="11" customWidth="1"/>
    <col min="15903" max="15903" width="11.77734375" style="11" customWidth="1"/>
    <col min="15904" max="15904" width="12" style="11" customWidth="1"/>
    <col min="15905" max="16128" width="27.5546875" style="11"/>
    <col min="16129" max="16129" width="19.44140625" style="11" customWidth="1"/>
    <col min="16130" max="16131" width="12.77734375" style="11" customWidth="1"/>
    <col min="16132" max="16132" width="13" style="11" customWidth="1"/>
    <col min="16133" max="16134" width="12.77734375" style="11" customWidth="1"/>
    <col min="16135" max="16137" width="0" style="11" hidden="1" customWidth="1"/>
    <col min="16138" max="16146" width="12.77734375" style="11" customWidth="1"/>
    <col min="16147" max="16147" width="0" style="11" hidden="1" customWidth="1"/>
    <col min="16148" max="16151" width="12.77734375" style="11" customWidth="1"/>
    <col min="16152" max="16152" width="1.77734375" style="11" customWidth="1"/>
    <col min="16153" max="16153" width="12.77734375" style="11" customWidth="1"/>
    <col min="16154" max="16154" width="1.77734375" style="11" customWidth="1"/>
    <col min="16155" max="16156" width="0" style="11" hidden="1" customWidth="1"/>
    <col min="16157" max="16157" width="12.77734375" style="11" customWidth="1"/>
    <col min="16158" max="16158" width="17.88671875" style="11" customWidth="1"/>
    <col min="16159" max="16159" width="11.77734375" style="11" customWidth="1"/>
    <col min="16160" max="16160" width="12" style="11" customWidth="1"/>
    <col min="16161" max="16384" width="27.5546875" style="11"/>
  </cols>
  <sheetData>
    <row r="1" spans="1:52" ht="36.75" customHeight="1" x14ac:dyDescent="0.25">
      <c r="A1" s="8"/>
      <c r="B1" s="9"/>
      <c r="C1" s="10"/>
      <c r="D1" s="9"/>
      <c r="E1" s="9"/>
      <c r="F1" s="9"/>
      <c r="G1" s="9"/>
      <c r="H1" s="9"/>
      <c r="I1" s="9"/>
      <c r="J1" s="9"/>
      <c r="K1" s="9"/>
      <c r="M1" s="50"/>
      <c r="O1" s="9"/>
      <c r="P1" s="9"/>
      <c r="Q1" s="9"/>
      <c r="R1" s="9"/>
      <c r="S1" s="9"/>
      <c r="T1" s="9"/>
      <c r="U1" s="9"/>
      <c r="V1" s="9"/>
      <c r="W1" s="1" t="s">
        <v>10</v>
      </c>
      <c r="Y1" s="12"/>
      <c r="AA1" s="12"/>
      <c r="AC1" s="12"/>
    </row>
    <row r="2" spans="1:52" s="53" customFormat="1" ht="18" customHeight="1" x14ac:dyDescent="0.2">
      <c r="A2" s="52"/>
      <c r="B2" s="23"/>
      <c r="C2" s="23"/>
      <c r="D2" s="6"/>
      <c r="E2" s="23"/>
      <c r="F2" s="23"/>
      <c r="G2" s="23"/>
      <c r="H2" s="23"/>
      <c r="I2" s="23"/>
      <c r="J2" s="23"/>
      <c r="K2" s="23"/>
      <c r="M2" s="54"/>
      <c r="N2" s="55"/>
      <c r="O2" s="23"/>
      <c r="P2" s="23"/>
      <c r="Q2" s="23"/>
      <c r="R2" s="23"/>
      <c r="S2" s="23"/>
      <c r="T2" s="23"/>
      <c r="U2" s="23"/>
      <c r="V2" s="23"/>
      <c r="W2" s="16"/>
      <c r="Y2" s="16"/>
      <c r="AA2" s="16"/>
      <c r="AC2" s="16"/>
    </row>
    <row r="3" spans="1:52" ht="21" customHeight="1" x14ac:dyDescent="0.2">
      <c r="A3" s="14"/>
      <c r="B3" s="9"/>
      <c r="C3" s="9"/>
      <c r="D3" s="14"/>
      <c r="E3" s="9"/>
      <c r="F3" s="15"/>
      <c r="G3" s="9"/>
      <c r="H3" s="9"/>
      <c r="I3" s="15"/>
      <c r="J3" s="9"/>
      <c r="K3" s="9"/>
      <c r="M3" s="51"/>
      <c r="N3" s="38"/>
      <c r="O3" s="9"/>
      <c r="P3" s="9"/>
      <c r="Q3" s="9"/>
      <c r="R3" s="9"/>
      <c r="S3" s="9"/>
      <c r="T3" s="9"/>
      <c r="U3" s="9"/>
      <c r="V3" s="9"/>
      <c r="W3" s="16"/>
      <c r="Y3" s="16"/>
      <c r="AA3" s="16"/>
      <c r="AC3" s="16"/>
    </row>
    <row r="4" spans="1:52" ht="20.100000000000001" customHeight="1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19"/>
      <c r="Y4" s="18"/>
      <c r="Z4" s="19"/>
      <c r="AA4" s="18"/>
      <c r="AB4" s="19"/>
      <c r="AC4" s="18"/>
    </row>
    <row r="5" spans="1:52" ht="15" customHeight="1" x14ac:dyDescent="0.2">
      <c r="A5" s="9"/>
      <c r="B5" s="9"/>
      <c r="C5" s="9"/>
      <c r="D5" s="9"/>
      <c r="E5" s="15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20"/>
      <c r="Y5" s="21"/>
      <c r="AA5" s="21"/>
      <c r="AC5" s="21"/>
    </row>
    <row r="6" spans="1:52" ht="15.95" customHeight="1" x14ac:dyDescent="0.25">
      <c r="A6" s="60"/>
      <c r="B6" s="60" t="s">
        <v>0</v>
      </c>
      <c r="C6" s="60" t="s">
        <v>22</v>
      </c>
      <c r="D6" s="60"/>
      <c r="E6" s="60" t="s">
        <v>25</v>
      </c>
      <c r="F6" s="60"/>
      <c r="G6" s="169"/>
      <c r="H6" s="170"/>
      <c r="I6" s="170"/>
      <c r="J6" s="61" t="s">
        <v>28</v>
      </c>
      <c r="K6" s="62"/>
      <c r="L6" s="60" t="s">
        <v>31</v>
      </c>
      <c r="M6" s="63" t="s">
        <v>1</v>
      </c>
      <c r="N6" s="64" t="s">
        <v>35</v>
      </c>
      <c r="O6" s="65"/>
      <c r="P6" s="65"/>
      <c r="Q6" s="66"/>
      <c r="R6" s="161" t="s">
        <v>42</v>
      </c>
      <c r="S6" s="162"/>
      <c r="T6" s="163"/>
      <c r="U6" s="60" t="s">
        <v>45</v>
      </c>
      <c r="V6" s="67" t="s">
        <v>49</v>
      </c>
      <c r="W6" s="68" t="s">
        <v>53</v>
      </c>
      <c r="X6" s="69"/>
      <c r="Y6" s="91" t="s">
        <v>16</v>
      </c>
      <c r="Z6" s="5"/>
      <c r="AA6" s="98"/>
      <c r="AB6" s="5"/>
      <c r="AC6" s="91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15.95" customHeight="1" x14ac:dyDescent="0.25">
      <c r="A7" s="70" t="s">
        <v>20</v>
      </c>
      <c r="B7" s="70" t="s">
        <v>96</v>
      </c>
      <c r="C7" s="70" t="s">
        <v>23</v>
      </c>
      <c r="D7" s="70" t="s">
        <v>24</v>
      </c>
      <c r="E7" s="70" t="s">
        <v>26</v>
      </c>
      <c r="F7" s="70" t="s">
        <v>24</v>
      </c>
      <c r="G7" s="171"/>
      <c r="H7" s="171"/>
      <c r="I7" s="171"/>
      <c r="J7" s="71" t="s">
        <v>29</v>
      </c>
      <c r="K7" s="72"/>
      <c r="L7" s="70" t="s">
        <v>32</v>
      </c>
      <c r="M7" s="73" t="s">
        <v>30</v>
      </c>
      <c r="N7" s="64" t="s">
        <v>36</v>
      </c>
      <c r="O7" s="65"/>
      <c r="P7" s="66"/>
      <c r="Q7" s="60" t="s">
        <v>41</v>
      </c>
      <c r="R7" s="164" t="s">
        <v>2</v>
      </c>
      <c r="S7" s="165"/>
      <c r="T7" s="166"/>
      <c r="U7" s="70" t="s">
        <v>46</v>
      </c>
      <c r="V7" s="74" t="s">
        <v>50</v>
      </c>
      <c r="W7" s="70" t="s">
        <v>54</v>
      </c>
      <c r="X7" s="69"/>
      <c r="Y7" s="92" t="s">
        <v>17</v>
      </c>
      <c r="Z7" s="5"/>
      <c r="AA7" s="99"/>
      <c r="AB7" s="5"/>
      <c r="AC7" s="92" t="s">
        <v>53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15.95" customHeight="1" x14ac:dyDescent="0.25">
      <c r="A8" s="70"/>
      <c r="B8" s="70" t="s">
        <v>21</v>
      </c>
      <c r="C8" s="70" t="s">
        <v>21</v>
      </c>
      <c r="D8" s="70"/>
      <c r="E8" s="70" t="s">
        <v>27</v>
      </c>
      <c r="F8" s="70"/>
      <c r="G8" s="75"/>
      <c r="H8" s="76"/>
      <c r="I8" s="77"/>
      <c r="J8" s="60" t="s">
        <v>27</v>
      </c>
      <c r="K8" s="60" t="s">
        <v>30</v>
      </c>
      <c r="L8" s="70" t="s">
        <v>33</v>
      </c>
      <c r="M8" s="70" t="s">
        <v>3</v>
      </c>
      <c r="N8" s="74" t="s">
        <v>38</v>
      </c>
      <c r="O8" s="60" t="s">
        <v>39</v>
      </c>
      <c r="P8" s="172" t="s">
        <v>4</v>
      </c>
      <c r="Q8" s="70" t="s">
        <v>5</v>
      </c>
      <c r="R8" s="60" t="s">
        <v>43</v>
      </c>
      <c r="S8" s="78"/>
      <c r="T8" s="167" t="s">
        <v>4</v>
      </c>
      <c r="U8" s="70" t="s">
        <v>47</v>
      </c>
      <c r="V8" s="74" t="s">
        <v>51</v>
      </c>
      <c r="W8" s="70" t="s">
        <v>55</v>
      </c>
      <c r="X8" s="69"/>
      <c r="Y8" s="92" t="s">
        <v>18</v>
      </c>
      <c r="Z8" s="5"/>
      <c r="AA8" s="99"/>
      <c r="AB8" s="5"/>
      <c r="AC8" s="92" t="s">
        <v>19</v>
      </c>
      <c r="AD8" s="21"/>
      <c r="AE8" s="21"/>
      <c r="AF8" s="114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15.95" customHeight="1" x14ac:dyDescent="0.25">
      <c r="A9" s="79"/>
      <c r="B9" s="70"/>
      <c r="C9" s="70"/>
      <c r="D9" s="70"/>
      <c r="E9" s="70" t="s">
        <v>6</v>
      </c>
      <c r="F9" s="79"/>
      <c r="G9" s="80"/>
      <c r="H9" s="81"/>
      <c r="I9" s="82"/>
      <c r="J9" s="70" t="s">
        <v>7</v>
      </c>
      <c r="K9" s="70" t="s">
        <v>8</v>
      </c>
      <c r="L9" s="70" t="s">
        <v>34</v>
      </c>
      <c r="M9" s="70" t="s">
        <v>9</v>
      </c>
      <c r="N9" s="74" t="s">
        <v>37</v>
      </c>
      <c r="O9" s="70" t="s">
        <v>40</v>
      </c>
      <c r="P9" s="173"/>
      <c r="Q9" s="70"/>
      <c r="R9" s="70" t="s">
        <v>44</v>
      </c>
      <c r="S9" s="74"/>
      <c r="T9" s="168"/>
      <c r="U9" s="70" t="s">
        <v>48</v>
      </c>
      <c r="V9" s="74" t="s">
        <v>52</v>
      </c>
      <c r="W9" s="70" t="s">
        <v>15</v>
      </c>
      <c r="X9" s="69"/>
      <c r="Y9" s="92" t="s">
        <v>13</v>
      </c>
      <c r="Z9" s="5"/>
      <c r="AA9" s="100"/>
      <c r="AB9" s="5"/>
      <c r="AC9" s="92"/>
      <c r="AD9" s="114"/>
      <c r="AE9" s="114"/>
      <c r="AF9" s="114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15" customHeight="1" x14ac:dyDescent="0.25">
      <c r="A10" s="22" t="s">
        <v>73</v>
      </c>
      <c r="B10" s="2">
        <v>706316.08610000007</v>
      </c>
      <c r="C10" s="2">
        <v>368107.46893637412</v>
      </c>
      <c r="D10" s="89">
        <f>B10+C10</f>
        <v>1074423.5550363741</v>
      </c>
      <c r="E10" s="2">
        <v>35.008399999999995</v>
      </c>
      <c r="F10" s="89">
        <f>D10+E10</f>
        <v>1074458.5634363741</v>
      </c>
      <c r="G10" s="2">
        <v>0</v>
      </c>
      <c r="H10" s="2">
        <v>0</v>
      </c>
      <c r="I10" s="2">
        <v>0</v>
      </c>
      <c r="J10" s="2">
        <v>7407.1257000000005</v>
      </c>
      <c r="K10" s="2">
        <v>1763.4201</v>
      </c>
      <c r="L10" s="2">
        <v>0</v>
      </c>
      <c r="M10" s="2">
        <v>17898.426199999998</v>
      </c>
      <c r="N10" s="2">
        <v>3552.4295000000002</v>
      </c>
      <c r="O10" s="2">
        <v>7651.7464</v>
      </c>
      <c r="P10" s="2">
        <v>0</v>
      </c>
      <c r="Q10" s="2">
        <v>11450.1819</v>
      </c>
      <c r="R10" s="2">
        <v>0</v>
      </c>
      <c r="S10" s="2">
        <v>0</v>
      </c>
      <c r="T10" s="2">
        <v>0</v>
      </c>
      <c r="U10" s="2">
        <v>0</v>
      </c>
      <c r="V10" s="2">
        <v>7034.4550999999992</v>
      </c>
      <c r="W10" s="89">
        <f t="shared" ref="W10:W32" si="0">SUM(F10:V10)</f>
        <v>1131216.3483363742</v>
      </c>
      <c r="X10" s="3"/>
      <c r="Y10" s="39">
        <v>154598.36558000001</v>
      </c>
      <c r="Z10" s="40"/>
      <c r="AA10" s="97">
        <v>0</v>
      </c>
      <c r="AB10" s="3"/>
      <c r="AC10" s="89">
        <f>+W10+Y10+AA10</f>
        <v>1285814.7139163741</v>
      </c>
      <c r="AD10" s="115"/>
      <c r="AE10" s="116"/>
      <c r="AF10" s="118"/>
      <c r="AG10" s="5"/>
      <c r="AH10" s="4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15" customHeight="1" x14ac:dyDescent="0.25">
      <c r="A11" s="22" t="s">
        <v>74</v>
      </c>
      <c r="B11" s="2">
        <v>117601.94690000001</v>
      </c>
      <c r="C11" s="2">
        <v>17157.551518220931</v>
      </c>
      <c r="D11" s="89">
        <f t="shared" ref="D11:D32" si="1">B11+C11</f>
        <v>134759.49841822093</v>
      </c>
      <c r="E11" s="2">
        <v>1.7832999999999999</v>
      </c>
      <c r="F11" s="89">
        <f t="shared" ref="F11:F32" si="2">D11+E11</f>
        <v>134761.28171822094</v>
      </c>
      <c r="G11" s="2">
        <v>0</v>
      </c>
      <c r="H11" s="2">
        <v>0</v>
      </c>
      <c r="I11" s="2">
        <v>0</v>
      </c>
      <c r="J11" s="2">
        <v>929.03819999999996</v>
      </c>
      <c r="K11" s="2">
        <v>0</v>
      </c>
      <c r="L11" s="2">
        <v>0</v>
      </c>
      <c r="M11" s="2">
        <v>0</v>
      </c>
      <c r="N11" s="2">
        <v>445.57</v>
      </c>
      <c r="O11" s="2">
        <v>785.51210000000003</v>
      </c>
      <c r="P11" s="2">
        <v>0</v>
      </c>
      <c r="Q11" s="2">
        <v>1658.3021999999999</v>
      </c>
      <c r="R11" s="2">
        <v>0</v>
      </c>
      <c r="S11" s="2">
        <v>0</v>
      </c>
      <c r="T11" s="2">
        <v>0</v>
      </c>
      <c r="U11" s="2">
        <v>2.2000000000000002</v>
      </c>
      <c r="V11" s="2">
        <v>882.30949999999996</v>
      </c>
      <c r="W11" s="89">
        <f t="shared" si="0"/>
        <v>139464.21371822097</v>
      </c>
      <c r="X11" s="3"/>
      <c r="Y11" s="39">
        <v>547.39053999999999</v>
      </c>
      <c r="Z11" s="40"/>
      <c r="AA11" s="41">
        <v>0</v>
      </c>
      <c r="AB11" s="3"/>
      <c r="AC11" s="89">
        <f t="shared" ref="AC11:AC38" si="3">+W11+Y11+AA11</f>
        <v>140011.60425822096</v>
      </c>
      <c r="AD11" s="115"/>
      <c r="AE11" s="116"/>
      <c r="AF11" s="118"/>
      <c r="AG11" s="5"/>
      <c r="AH11" s="4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ht="15" customHeight="1" x14ac:dyDescent="0.25">
      <c r="A12" s="22" t="s">
        <v>75</v>
      </c>
      <c r="B12" s="2">
        <v>355554.29510000005</v>
      </c>
      <c r="C12" s="2">
        <v>78880.171914937499</v>
      </c>
      <c r="D12" s="89">
        <f t="shared" si="1"/>
        <v>434434.46701493755</v>
      </c>
      <c r="E12" s="2">
        <v>10.441700000000001</v>
      </c>
      <c r="F12" s="89">
        <f>D12+E12</f>
        <v>434444.90871493757</v>
      </c>
      <c r="G12" s="2">
        <v>0</v>
      </c>
      <c r="H12" s="2">
        <v>0</v>
      </c>
      <c r="I12" s="2">
        <v>0</v>
      </c>
      <c r="J12" s="2">
        <v>2995.0112999999997</v>
      </c>
      <c r="K12" s="2">
        <v>602.21550000000002</v>
      </c>
      <c r="L12" s="2">
        <v>0</v>
      </c>
      <c r="M12" s="2">
        <v>6112.3892999999998</v>
      </c>
      <c r="N12" s="2">
        <v>1436.4051000000002</v>
      </c>
      <c r="O12" s="2">
        <v>3438.5245</v>
      </c>
      <c r="P12" s="2">
        <v>0</v>
      </c>
      <c r="Q12" s="2">
        <v>4461.6225999999997</v>
      </c>
      <c r="R12" s="2">
        <v>0</v>
      </c>
      <c r="S12" s="2">
        <v>0</v>
      </c>
      <c r="T12" s="2">
        <v>0</v>
      </c>
      <c r="U12" s="2">
        <v>0.5</v>
      </c>
      <c r="V12" s="2">
        <v>2844.3427000000001</v>
      </c>
      <c r="W12" s="89">
        <f t="shared" si="0"/>
        <v>456335.91971493751</v>
      </c>
      <c r="X12" s="3"/>
      <c r="Y12" s="39">
        <v>4894.9665999999997</v>
      </c>
      <c r="Z12" s="40"/>
      <c r="AA12" s="41">
        <v>0</v>
      </c>
      <c r="AB12" s="3"/>
      <c r="AC12" s="89">
        <f t="shared" si="3"/>
        <v>461230.8863149375</v>
      </c>
      <c r="AD12" s="115"/>
      <c r="AE12" s="116"/>
      <c r="AF12" s="118"/>
      <c r="AG12" s="5"/>
      <c r="AH12" s="4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ht="15" customHeight="1" x14ac:dyDescent="0.25">
      <c r="A13" s="22" t="s">
        <v>76</v>
      </c>
      <c r="B13" s="2">
        <v>146003.32369999998</v>
      </c>
      <c r="C13" s="2">
        <v>35874.880447189083</v>
      </c>
      <c r="D13" s="89">
        <f t="shared" si="1"/>
        <v>181878.20414718907</v>
      </c>
      <c r="E13" s="2">
        <v>3.2166999999999999</v>
      </c>
      <c r="F13" s="89">
        <f t="shared" si="2"/>
        <v>181881.42084718906</v>
      </c>
      <c r="G13" s="2">
        <v>0</v>
      </c>
      <c r="H13" s="2">
        <v>0</v>
      </c>
      <c r="I13" s="2">
        <v>0</v>
      </c>
      <c r="J13" s="2">
        <v>1253.8768</v>
      </c>
      <c r="K13" s="2">
        <v>192.56059999999999</v>
      </c>
      <c r="L13" s="2">
        <v>0</v>
      </c>
      <c r="M13" s="2">
        <v>1954.4588999999999</v>
      </c>
      <c r="N13" s="2">
        <v>601.35769999999991</v>
      </c>
      <c r="O13" s="2">
        <v>1012.8529</v>
      </c>
      <c r="P13" s="2">
        <v>0</v>
      </c>
      <c r="Q13" s="2">
        <v>3908.8552</v>
      </c>
      <c r="R13" s="2">
        <v>0</v>
      </c>
      <c r="S13" s="2">
        <v>0</v>
      </c>
      <c r="T13" s="2">
        <v>0</v>
      </c>
      <c r="U13" s="2">
        <v>1.5</v>
      </c>
      <c r="V13" s="2">
        <v>1190.7973999999999</v>
      </c>
      <c r="W13" s="89">
        <f t="shared" si="0"/>
        <v>191997.68034718905</v>
      </c>
      <c r="X13" s="3"/>
      <c r="Y13" s="39">
        <v>8297.6399000000001</v>
      </c>
      <c r="Z13" s="40"/>
      <c r="AA13" s="41">
        <v>0</v>
      </c>
      <c r="AB13" s="3"/>
      <c r="AC13" s="89">
        <f t="shared" si="3"/>
        <v>200295.32024718905</v>
      </c>
      <c r="AD13" s="115"/>
      <c r="AE13" s="116"/>
      <c r="AF13" s="118"/>
      <c r="AG13" s="5"/>
      <c r="AH13" s="4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15" customHeight="1" x14ac:dyDescent="0.25">
      <c r="A14" s="22" t="s">
        <v>77</v>
      </c>
      <c r="B14" s="2">
        <v>202852.2071</v>
      </c>
      <c r="C14" s="2">
        <v>41222.688712608426</v>
      </c>
      <c r="D14" s="89">
        <f t="shared" si="1"/>
        <v>244074.89581260842</v>
      </c>
      <c r="E14" s="2">
        <v>2.8</v>
      </c>
      <c r="F14" s="89">
        <f t="shared" si="2"/>
        <v>244077.69581260841</v>
      </c>
      <c r="G14" s="2">
        <v>0</v>
      </c>
      <c r="H14" s="2">
        <v>0</v>
      </c>
      <c r="I14" s="2">
        <v>0</v>
      </c>
      <c r="J14" s="2">
        <v>1682.6636000000001</v>
      </c>
      <c r="K14" s="2">
        <v>151.3854</v>
      </c>
      <c r="L14" s="2">
        <v>0</v>
      </c>
      <c r="M14" s="2">
        <v>1536.5366000000001</v>
      </c>
      <c r="N14" s="2">
        <v>807.00919999999996</v>
      </c>
      <c r="O14" s="2">
        <v>1025.2404000000001</v>
      </c>
      <c r="P14" s="2">
        <v>0</v>
      </c>
      <c r="Q14" s="2">
        <v>3632.4715000000001</v>
      </c>
      <c r="R14" s="2">
        <v>0</v>
      </c>
      <c r="S14" s="2">
        <v>0</v>
      </c>
      <c r="T14" s="2">
        <v>0</v>
      </c>
      <c r="U14" s="2">
        <v>0.5</v>
      </c>
      <c r="V14" s="2">
        <v>1598.0246000000002</v>
      </c>
      <c r="W14" s="89">
        <f t="shared" si="0"/>
        <v>254511.52711260843</v>
      </c>
      <c r="X14" s="3"/>
      <c r="Y14" s="39">
        <v>9998.0515399999986</v>
      </c>
      <c r="Z14" s="40"/>
      <c r="AA14" s="41">
        <v>0</v>
      </c>
      <c r="AB14" s="3"/>
      <c r="AC14" s="89">
        <f t="shared" si="3"/>
        <v>264509.57865260844</v>
      </c>
      <c r="AD14" s="115"/>
      <c r="AE14" s="116"/>
      <c r="AF14" s="118"/>
      <c r="AG14" s="5"/>
      <c r="AH14" s="4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ht="15" customHeight="1" x14ac:dyDescent="0.25">
      <c r="A15" s="22" t="s">
        <v>78</v>
      </c>
      <c r="B15" s="2">
        <v>60664.8413</v>
      </c>
      <c r="C15" s="2">
        <v>16711.900829435861</v>
      </c>
      <c r="D15" s="89">
        <f t="shared" si="1"/>
        <v>77376.742129435865</v>
      </c>
      <c r="E15" s="2">
        <v>2.0167000000000002</v>
      </c>
      <c r="F15" s="89">
        <f t="shared" si="2"/>
        <v>77378.758829435857</v>
      </c>
      <c r="G15" s="2">
        <v>0</v>
      </c>
      <c r="H15" s="2">
        <v>0</v>
      </c>
      <c r="I15" s="2">
        <v>0</v>
      </c>
      <c r="J15" s="2">
        <v>533.43880000000001</v>
      </c>
      <c r="K15" s="2">
        <v>59.219099999999997</v>
      </c>
      <c r="L15" s="2">
        <v>0</v>
      </c>
      <c r="M15" s="2">
        <v>601.0643</v>
      </c>
      <c r="N15" s="2">
        <v>255.84229999999999</v>
      </c>
      <c r="O15" s="2">
        <v>894.31169999999997</v>
      </c>
      <c r="P15" s="2">
        <v>0</v>
      </c>
      <c r="Q15" s="2">
        <v>2526.9367000000002</v>
      </c>
      <c r="R15" s="2">
        <v>0</v>
      </c>
      <c r="S15" s="2">
        <v>0</v>
      </c>
      <c r="T15" s="2">
        <v>0</v>
      </c>
      <c r="U15" s="2">
        <v>3</v>
      </c>
      <c r="V15" s="2">
        <v>506.61409999999995</v>
      </c>
      <c r="W15" s="89">
        <f t="shared" si="0"/>
        <v>82759.185829435883</v>
      </c>
      <c r="X15" s="3"/>
      <c r="Y15" s="39">
        <v>1729.27702</v>
      </c>
      <c r="Z15" s="40"/>
      <c r="AA15" s="41">
        <v>0</v>
      </c>
      <c r="AB15" s="3"/>
      <c r="AC15" s="89">
        <f t="shared" si="3"/>
        <v>84488.462849435877</v>
      </c>
      <c r="AD15" s="115"/>
      <c r="AE15" s="116"/>
      <c r="AF15" s="118"/>
      <c r="AG15" s="5"/>
      <c r="AH15" s="4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15" customHeight="1" x14ac:dyDescent="0.25">
      <c r="A16" s="22" t="s">
        <v>79</v>
      </c>
      <c r="B16" s="2">
        <v>204019.67169999998</v>
      </c>
      <c r="C16" s="2">
        <v>34872.166397422865</v>
      </c>
      <c r="D16" s="89">
        <f t="shared" si="1"/>
        <v>238891.83809742285</v>
      </c>
      <c r="E16" s="2">
        <v>5.6249000000000002</v>
      </c>
      <c r="F16" s="89">
        <f t="shared" si="2"/>
        <v>238897.46299742284</v>
      </c>
      <c r="G16" s="2">
        <v>0</v>
      </c>
      <c r="H16" s="2">
        <v>0</v>
      </c>
      <c r="I16" s="2">
        <v>0</v>
      </c>
      <c r="J16" s="2">
        <v>1646.9313999999999</v>
      </c>
      <c r="K16" s="2">
        <v>261.34829999999999</v>
      </c>
      <c r="L16" s="2">
        <v>0</v>
      </c>
      <c r="M16" s="2">
        <v>2652.6424000000002</v>
      </c>
      <c r="N16" s="2">
        <v>789.85930000000008</v>
      </c>
      <c r="O16" s="2">
        <v>1290.8396</v>
      </c>
      <c r="P16" s="2">
        <v>0</v>
      </c>
      <c r="Q16" s="2">
        <v>3079.7040999999999</v>
      </c>
      <c r="R16" s="2">
        <v>0</v>
      </c>
      <c r="S16" s="2">
        <v>0</v>
      </c>
      <c r="T16" s="2">
        <v>0</v>
      </c>
      <c r="U16" s="2">
        <v>1.8</v>
      </c>
      <c r="V16" s="2">
        <v>1564.0648000000001</v>
      </c>
      <c r="W16" s="89">
        <f t="shared" si="0"/>
        <v>250184.65289742287</v>
      </c>
      <c r="X16" s="3"/>
      <c r="Y16" s="39">
        <v>3906.7417799999998</v>
      </c>
      <c r="Z16" s="40"/>
      <c r="AA16" s="41">
        <v>0</v>
      </c>
      <c r="AB16" s="3"/>
      <c r="AC16" s="89">
        <f t="shared" si="3"/>
        <v>254091.39467742288</v>
      </c>
      <c r="AD16" s="115"/>
      <c r="AE16" s="116"/>
      <c r="AF16" s="118"/>
      <c r="AG16" s="5"/>
      <c r="AH16" s="4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ht="15" customHeight="1" x14ac:dyDescent="0.25">
      <c r="A17" s="22" t="s">
        <v>80</v>
      </c>
      <c r="B17" s="2">
        <v>154600.63390000002</v>
      </c>
      <c r="C17" s="2">
        <v>23508.073833406492</v>
      </c>
      <c r="D17" s="89">
        <f t="shared" si="1"/>
        <v>178108.70773340651</v>
      </c>
      <c r="E17" s="2">
        <v>1.7251000000000001</v>
      </c>
      <c r="F17" s="89">
        <f t="shared" si="2"/>
        <v>178110.43283340652</v>
      </c>
      <c r="G17" s="2">
        <v>0</v>
      </c>
      <c r="H17" s="2">
        <v>0</v>
      </c>
      <c r="I17" s="2">
        <v>0</v>
      </c>
      <c r="J17" s="2">
        <v>1227.8896999999999</v>
      </c>
      <c r="K17" s="2">
        <v>70.518299999999996</v>
      </c>
      <c r="L17" s="2">
        <v>0</v>
      </c>
      <c r="M17" s="2">
        <v>715.74869999999999</v>
      </c>
      <c r="N17" s="2">
        <v>588.8999</v>
      </c>
      <c r="O17" s="2">
        <v>690.77319999999997</v>
      </c>
      <c r="P17" s="2">
        <v>0</v>
      </c>
      <c r="Q17" s="2">
        <v>3158.6709000000001</v>
      </c>
      <c r="R17" s="2">
        <v>0</v>
      </c>
      <c r="S17" s="2">
        <v>0</v>
      </c>
      <c r="T17" s="2">
        <v>0</v>
      </c>
      <c r="U17" s="2">
        <v>2.2000000000000002</v>
      </c>
      <c r="V17" s="2">
        <v>1166.1287</v>
      </c>
      <c r="W17" s="89">
        <f t="shared" si="0"/>
        <v>185731.26223340651</v>
      </c>
      <c r="X17" s="3"/>
      <c r="Y17" s="39">
        <v>4604.5426799999996</v>
      </c>
      <c r="Z17" s="40"/>
      <c r="AA17" s="41">
        <v>0</v>
      </c>
      <c r="AB17" s="3"/>
      <c r="AC17" s="89">
        <f t="shared" si="3"/>
        <v>190335.80491340652</v>
      </c>
      <c r="AD17" s="115"/>
      <c r="AE17" s="116"/>
      <c r="AF17" s="118"/>
      <c r="AG17" s="5"/>
      <c r="AH17" s="4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15" customHeight="1" x14ac:dyDescent="0.25">
      <c r="A18" s="22" t="s">
        <v>81</v>
      </c>
      <c r="B18" s="2">
        <v>116383.40949999999</v>
      </c>
      <c r="C18" s="2">
        <v>22616.772455836654</v>
      </c>
      <c r="D18" s="89">
        <f t="shared" si="1"/>
        <v>139000.18195583666</v>
      </c>
      <c r="E18" s="2">
        <v>2.7749999999999999</v>
      </c>
      <c r="F18" s="89">
        <f t="shared" si="2"/>
        <v>139002.95695583665</v>
      </c>
      <c r="G18" s="2">
        <v>0</v>
      </c>
      <c r="H18" s="2">
        <v>0</v>
      </c>
      <c r="I18" s="2">
        <v>0</v>
      </c>
      <c r="J18" s="2">
        <v>958.27369999999996</v>
      </c>
      <c r="K18" s="2">
        <v>0</v>
      </c>
      <c r="L18" s="2">
        <v>0</v>
      </c>
      <c r="M18" s="2">
        <v>0</v>
      </c>
      <c r="N18" s="2">
        <v>459.58100000000002</v>
      </c>
      <c r="O18" s="2">
        <v>767.8365</v>
      </c>
      <c r="P18" s="2">
        <v>0</v>
      </c>
      <c r="Q18" s="2">
        <v>2369.0032000000001</v>
      </c>
      <c r="R18" s="2">
        <v>0</v>
      </c>
      <c r="S18" s="2">
        <v>0</v>
      </c>
      <c r="T18" s="2">
        <v>0</v>
      </c>
      <c r="U18" s="2">
        <v>2.2000000000000002</v>
      </c>
      <c r="V18" s="2">
        <v>910.05369999999994</v>
      </c>
      <c r="W18" s="89">
        <f t="shared" si="0"/>
        <v>144469.90505583666</v>
      </c>
      <c r="X18" s="3"/>
      <c r="Y18" s="39">
        <v>4641.2548799999995</v>
      </c>
      <c r="Z18" s="40"/>
      <c r="AA18" s="41">
        <v>0</v>
      </c>
      <c r="AB18" s="3"/>
      <c r="AC18" s="89">
        <f t="shared" si="3"/>
        <v>149111.15993583665</v>
      </c>
      <c r="AD18" s="115"/>
      <c r="AE18" s="116"/>
      <c r="AF18" s="118"/>
      <c r="AG18" s="5"/>
      <c r="AH18" s="4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ht="15" customHeight="1" x14ac:dyDescent="0.25">
      <c r="A19" s="22" t="s">
        <v>82</v>
      </c>
      <c r="B19" s="2">
        <v>81866.011799999993</v>
      </c>
      <c r="C19" s="2">
        <v>11809.743252801363</v>
      </c>
      <c r="D19" s="89">
        <f t="shared" si="1"/>
        <v>93675.755052801353</v>
      </c>
      <c r="E19" s="2">
        <v>1.6</v>
      </c>
      <c r="F19" s="89">
        <f t="shared" si="2"/>
        <v>93677.355052801358</v>
      </c>
      <c r="G19" s="2">
        <v>0</v>
      </c>
      <c r="H19" s="2">
        <v>0</v>
      </c>
      <c r="I19" s="2">
        <v>0</v>
      </c>
      <c r="J19" s="2">
        <v>645.70440000000008</v>
      </c>
      <c r="K19" s="2">
        <v>52.002300000000005</v>
      </c>
      <c r="L19" s="2">
        <v>1E-8</v>
      </c>
      <c r="M19" s="2">
        <v>527.94970000000001</v>
      </c>
      <c r="N19" s="2">
        <v>309.6773</v>
      </c>
      <c r="O19" s="2">
        <v>969.15269999999998</v>
      </c>
      <c r="P19" s="2">
        <v>0</v>
      </c>
      <c r="Q19" s="2">
        <v>1609.9249</v>
      </c>
      <c r="R19" s="2">
        <v>0</v>
      </c>
      <c r="S19" s="2">
        <v>0</v>
      </c>
      <c r="T19" s="2">
        <v>0</v>
      </c>
      <c r="U19" s="2">
        <v>2.5</v>
      </c>
      <c r="V19" s="2">
        <v>613.21699999999998</v>
      </c>
      <c r="W19" s="89">
        <f t="shared" si="0"/>
        <v>98407.483352811352</v>
      </c>
      <c r="X19" s="3"/>
      <c r="Y19" s="39">
        <v>0</v>
      </c>
      <c r="Z19" s="40"/>
      <c r="AA19" s="41">
        <v>0</v>
      </c>
      <c r="AB19" s="3"/>
      <c r="AC19" s="89">
        <f t="shared" si="3"/>
        <v>98407.483352811352</v>
      </c>
      <c r="AD19" s="115"/>
      <c r="AE19" s="116"/>
      <c r="AF19" s="118"/>
      <c r="AG19" s="5"/>
      <c r="AH19" s="4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15" customHeight="1" x14ac:dyDescent="0.25">
      <c r="A20" s="22" t="s">
        <v>83</v>
      </c>
      <c r="B20" s="2">
        <v>87935.6967</v>
      </c>
      <c r="C20" s="2">
        <v>13369.520663548705</v>
      </c>
      <c r="D20" s="89">
        <f t="shared" si="1"/>
        <v>101305.2173635487</v>
      </c>
      <c r="E20" s="2">
        <v>1.6916</v>
      </c>
      <c r="F20" s="89">
        <f t="shared" si="2"/>
        <v>101306.9089635487</v>
      </c>
      <c r="G20" s="2">
        <v>0</v>
      </c>
      <c r="H20" s="2">
        <v>0</v>
      </c>
      <c r="I20" s="2">
        <v>0</v>
      </c>
      <c r="J20" s="2">
        <v>698.40290000000005</v>
      </c>
      <c r="K20" s="2">
        <v>0</v>
      </c>
      <c r="L20" s="2">
        <v>0</v>
      </c>
      <c r="M20" s="2">
        <v>0</v>
      </c>
      <c r="N20" s="2">
        <v>334.95409999999998</v>
      </c>
      <c r="O20" s="2">
        <v>598.90309999999999</v>
      </c>
      <c r="P20" s="2">
        <v>0</v>
      </c>
      <c r="Q20" s="2">
        <v>1579.3353999999999</v>
      </c>
      <c r="R20" s="2">
        <v>0</v>
      </c>
      <c r="S20" s="2">
        <v>0</v>
      </c>
      <c r="T20" s="2">
        <v>0</v>
      </c>
      <c r="U20" s="2">
        <v>2.2000000000000002</v>
      </c>
      <c r="V20" s="2">
        <v>663.26990000000001</v>
      </c>
      <c r="W20" s="89">
        <f t="shared" si="0"/>
        <v>105183.9743635487</v>
      </c>
      <c r="X20" s="3"/>
      <c r="Y20" s="39">
        <v>1126.7112199999999</v>
      </c>
      <c r="Z20" s="40"/>
      <c r="AA20" s="41">
        <v>0</v>
      </c>
      <c r="AB20" s="3"/>
      <c r="AC20" s="89">
        <f t="shared" si="3"/>
        <v>106310.68558354869</v>
      </c>
      <c r="AD20" s="115"/>
      <c r="AE20" s="116"/>
      <c r="AF20" s="118"/>
      <c r="AG20" s="5"/>
      <c r="AH20" s="4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5" customHeight="1" x14ac:dyDescent="0.25">
      <c r="A21" s="22" t="s">
        <v>84</v>
      </c>
      <c r="B21" s="2">
        <v>152996.992</v>
      </c>
      <c r="C21" s="2">
        <v>51027.003865877639</v>
      </c>
      <c r="D21" s="89">
        <f t="shared" si="1"/>
        <v>204023.99586587763</v>
      </c>
      <c r="E21" s="2">
        <v>5.1416000000000004</v>
      </c>
      <c r="F21" s="89">
        <f t="shared" si="2"/>
        <v>204029.13746587763</v>
      </c>
      <c r="G21" s="2">
        <v>0</v>
      </c>
      <c r="H21" s="2">
        <v>0</v>
      </c>
      <c r="I21" s="2">
        <v>0</v>
      </c>
      <c r="J21" s="2">
        <v>1406.5509</v>
      </c>
      <c r="K21" s="2">
        <v>0</v>
      </c>
      <c r="L21" s="2">
        <v>0</v>
      </c>
      <c r="M21" s="2">
        <v>0</v>
      </c>
      <c r="N21" s="2">
        <v>674.58389999999997</v>
      </c>
      <c r="O21" s="2">
        <v>1402.5160000000001</v>
      </c>
      <c r="P21" s="2">
        <v>0</v>
      </c>
      <c r="Q21" s="2">
        <v>3158.6709000000001</v>
      </c>
      <c r="R21" s="2">
        <v>0</v>
      </c>
      <c r="S21" s="2">
        <v>0</v>
      </c>
      <c r="T21" s="2">
        <v>0</v>
      </c>
      <c r="U21" s="2">
        <v>2.2000000000000002</v>
      </c>
      <c r="V21" s="2">
        <v>1335.7986000000001</v>
      </c>
      <c r="W21" s="89">
        <f t="shared" si="0"/>
        <v>212009.45776587765</v>
      </c>
      <c r="X21" s="3"/>
      <c r="Y21" s="39">
        <v>6801.5732199999993</v>
      </c>
      <c r="Z21" s="40"/>
      <c r="AA21" s="41">
        <v>0</v>
      </c>
      <c r="AB21" s="3"/>
      <c r="AC21" s="89">
        <f t="shared" si="3"/>
        <v>218811.03098587765</v>
      </c>
      <c r="AD21" s="115"/>
      <c r="AE21" s="116"/>
      <c r="AF21" s="118"/>
      <c r="AG21" s="5"/>
      <c r="AH21" s="4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ht="15" customHeight="1" x14ac:dyDescent="0.25">
      <c r="A22" s="22" t="s">
        <v>85</v>
      </c>
      <c r="B22" s="2">
        <v>117831.98050000001</v>
      </c>
      <c r="C22" s="2">
        <v>43785.180173122164</v>
      </c>
      <c r="D22" s="89">
        <f t="shared" si="1"/>
        <v>161617.16067312215</v>
      </c>
      <c r="E22" s="2">
        <v>2.8416999999999999</v>
      </c>
      <c r="F22" s="89">
        <f t="shared" si="2"/>
        <v>161620.00237312214</v>
      </c>
      <c r="G22" s="2">
        <v>0</v>
      </c>
      <c r="H22" s="2">
        <v>0</v>
      </c>
      <c r="I22" s="2">
        <v>0</v>
      </c>
      <c r="J22" s="2">
        <v>1114.1961999999999</v>
      </c>
      <c r="K22" s="2">
        <v>82.674999999999997</v>
      </c>
      <c r="L22" s="2">
        <v>0</v>
      </c>
      <c r="M22" s="2">
        <v>839.13750000000005</v>
      </c>
      <c r="N22" s="2">
        <v>534.36030000000005</v>
      </c>
      <c r="O22" s="2">
        <v>937.5458000000001</v>
      </c>
      <c r="P22" s="2">
        <v>0</v>
      </c>
      <c r="Q22" s="2">
        <v>3711.4382999999998</v>
      </c>
      <c r="R22" s="2">
        <v>0</v>
      </c>
      <c r="S22" s="2">
        <v>0</v>
      </c>
      <c r="T22" s="2">
        <v>0</v>
      </c>
      <c r="U22" s="2">
        <v>2.2000000000000002</v>
      </c>
      <c r="V22" s="2">
        <v>1058.1304</v>
      </c>
      <c r="W22" s="89">
        <f t="shared" si="0"/>
        <v>169899.68587312216</v>
      </c>
      <c r="X22" s="3"/>
      <c r="Y22" s="39">
        <v>9590.8934399999998</v>
      </c>
      <c r="Z22" s="40"/>
      <c r="AA22" s="41">
        <v>0</v>
      </c>
      <c r="AB22" s="3"/>
      <c r="AC22" s="89">
        <f t="shared" si="3"/>
        <v>179490.57931312214</v>
      </c>
      <c r="AD22" s="115"/>
      <c r="AE22" s="116"/>
      <c r="AF22" s="118"/>
      <c r="AG22" s="5"/>
      <c r="AH22" s="4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15" customHeight="1" x14ac:dyDescent="0.25">
      <c r="A23" s="22" t="s">
        <v>86</v>
      </c>
      <c r="B23" s="2">
        <v>65975.580700000006</v>
      </c>
      <c r="C23" s="2">
        <v>18940.154273360764</v>
      </c>
      <c r="D23" s="89">
        <f t="shared" si="1"/>
        <v>84915.73497336077</v>
      </c>
      <c r="E23" s="2">
        <v>1.4499</v>
      </c>
      <c r="F23" s="89">
        <f t="shared" si="2"/>
        <v>84917.184873360777</v>
      </c>
      <c r="G23" s="2">
        <v>0</v>
      </c>
      <c r="H23" s="2">
        <v>0</v>
      </c>
      <c r="I23" s="2">
        <v>0</v>
      </c>
      <c r="J23" s="2">
        <v>585.41300000000001</v>
      </c>
      <c r="K23" s="2">
        <v>37.181199999999997</v>
      </c>
      <c r="L23" s="2">
        <v>0</v>
      </c>
      <c r="M23" s="2">
        <v>377.38370000000003</v>
      </c>
      <c r="N23" s="2">
        <v>280.75779999999997</v>
      </c>
      <c r="O23" s="2">
        <v>1192.6341</v>
      </c>
      <c r="P23" s="2">
        <v>0</v>
      </c>
      <c r="Q23" s="2">
        <v>3395.5712000000003</v>
      </c>
      <c r="R23" s="2">
        <v>0</v>
      </c>
      <c r="S23" s="2">
        <v>0</v>
      </c>
      <c r="T23" s="2">
        <v>0</v>
      </c>
      <c r="U23" s="2">
        <v>2.5</v>
      </c>
      <c r="V23" s="2">
        <v>555.95150000000001</v>
      </c>
      <c r="W23" s="89">
        <f t="shared" si="0"/>
        <v>91344.577373360793</v>
      </c>
      <c r="X23" s="3"/>
      <c r="Y23" s="39">
        <v>2434.1694199999997</v>
      </c>
      <c r="Z23" s="40"/>
      <c r="AA23" s="41">
        <v>0</v>
      </c>
      <c r="AB23" s="3"/>
      <c r="AC23" s="89">
        <f t="shared" si="3"/>
        <v>93778.746793360799</v>
      </c>
      <c r="AD23" s="115"/>
      <c r="AE23" s="116"/>
      <c r="AF23" s="118"/>
      <c r="AG23" s="5"/>
      <c r="AH23" s="4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5" customHeight="1" x14ac:dyDescent="0.25">
      <c r="A24" s="22" t="s">
        <v>87</v>
      </c>
      <c r="B24" s="2">
        <v>103062.49</v>
      </c>
      <c r="C24" s="2">
        <v>20388.519011911751</v>
      </c>
      <c r="D24" s="89">
        <f t="shared" si="1"/>
        <v>123451.00901191175</v>
      </c>
      <c r="E24" s="2">
        <v>1.2167000000000001</v>
      </c>
      <c r="F24" s="89">
        <f t="shared" si="2"/>
        <v>123452.22571191176</v>
      </c>
      <c r="G24" s="2">
        <v>0</v>
      </c>
      <c r="H24" s="2">
        <v>0</v>
      </c>
      <c r="I24" s="2">
        <v>0</v>
      </c>
      <c r="J24" s="2">
        <v>851.077</v>
      </c>
      <c r="K24" s="2">
        <v>0</v>
      </c>
      <c r="L24" s="2">
        <v>0</v>
      </c>
      <c r="M24" s="2">
        <v>0</v>
      </c>
      <c r="N24" s="2">
        <v>408.18029999999999</v>
      </c>
      <c r="O24" s="2">
        <v>903.78780000000006</v>
      </c>
      <c r="P24" s="2">
        <v>0</v>
      </c>
      <c r="Q24" s="2">
        <v>3553.5047000000004</v>
      </c>
      <c r="R24" s="2">
        <v>0</v>
      </c>
      <c r="S24" s="2">
        <v>0</v>
      </c>
      <c r="T24" s="2">
        <v>0</v>
      </c>
      <c r="U24" s="2">
        <v>2.5</v>
      </c>
      <c r="V24" s="2">
        <v>808.27119999999991</v>
      </c>
      <c r="W24" s="89">
        <f t="shared" si="0"/>
        <v>129979.54671191178</v>
      </c>
      <c r="X24" s="3"/>
      <c r="Y24" s="39">
        <v>2029.1621399999999</v>
      </c>
      <c r="Z24" s="40"/>
      <c r="AA24" s="41">
        <v>0</v>
      </c>
      <c r="AB24" s="3"/>
      <c r="AC24" s="89">
        <f t="shared" si="3"/>
        <v>132008.70885191177</v>
      </c>
      <c r="AD24" s="115"/>
      <c r="AE24" s="116"/>
      <c r="AF24" s="118"/>
      <c r="AG24" s="5"/>
      <c r="AH24" s="4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15" customHeight="1" x14ac:dyDescent="0.25">
      <c r="A25" s="22" t="s">
        <v>88</v>
      </c>
      <c r="B25" s="2">
        <v>145195.63339999999</v>
      </c>
      <c r="C25" s="2">
        <v>42336.815434571028</v>
      </c>
      <c r="D25" s="89">
        <f t="shared" si="1"/>
        <v>187532.44883457103</v>
      </c>
      <c r="E25" s="2">
        <v>3.3167</v>
      </c>
      <c r="F25" s="89">
        <f t="shared" si="2"/>
        <v>187535.76553457102</v>
      </c>
      <c r="G25" s="2">
        <v>0</v>
      </c>
      <c r="H25" s="2">
        <v>0</v>
      </c>
      <c r="I25" s="2">
        <v>0</v>
      </c>
      <c r="J25" s="2">
        <v>1292.8573999999999</v>
      </c>
      <c r="K25" s="2">
        <v>0</v>
      </c>
      <c r="L25" s="2">
        <v>0</v>
      </c>
      <c r="M25" s="2">
        <v>0</v>
      </c>
      <c r="N25" s="2">
        <v>620.0607</v>
      </c>
      <c r="O25" s="2">
        <v>1077.1236000000001</v>
      </c>
      <c r="P25" s="2">
        <v>0</v>
      </c>
      <c r="Q25" s="2">
        <v>3158.6709000000001</v>
      </c>
      <c r="R25" s="2">
        <v>0</v>
      </c>
      <c r="S25" s="2">
        <v>0</v>
      </c>
      <c r="T25" s="2">
        <v>0</v>
      </c>
      <c r="U25" s="2">
        <v>2.5</v>
      </c>
      <c r="V25" s="2">
        <v>1227.8328000000001</v>
      </c>
      <c r="W25" s="89">
        <f t="shared" si="0"/>
        <v>194914.81093457103</v>
      </c>
      <c r="X25" s="3"/>
      <c r="Y25" s="39">
        <v>18737.828559999998</v>
      </c>
      <c r="Z25" s="40"/>
      <c r="AA25" s="41">
        <v>0</v>
      </c>
      <c r="AB25" s="3"/>
      <c r="AC25" s="89">
        <f t="shared" si="3"/>
        <v>213652.63949457102</v>
      </c>
      <c r="AD25" s="115"/>
      <c r="AE25" s="116"/>
      <c r="AF25" s="118"/>
      <c r="AG25" s="5"/>
      <c r="AH25" s="4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15" customHeight="1" x14ac:dyDescent="0.25">
      <c r="A26" s="22" t="s">
        <v>89</v>
      </c>
      <c r="B26" s="2">
        <v>137644.90180000002</v>
      </c>
      <c r="C26" s="2">
        <v>27741.755376863537</v>
      </c>
      <c r="D26" s="89">
        <f t="shared" si="1"/>
        <v>165386.65717686355</v>
      </c>
      <c r="E26" s="2">
        <v>2.5083000000000002</v>
      </c>
      <c r="F26" s="89">
        <f t="shared" si="2"/>
        <v>165389.16547686353</v>
      </c>
      <c r="G26" s="2">
        <v>0</v>
      </c>
      <c r="H26" s="2">
        <v>0</v>
      </c>
      <c r="I26" s="2">
        <v>0</v>
      </c>
      <c r="J26" s="2">
        <v>1140.1833000000001</v>
      </c>
      <c r="K26" s="2">
        <v>0</v>
      </c>
      <c r="L26" s="2">
        <v>0</v>
      </c>
      <c r="M26" s="2">
        <v>0</v>
      </c>
      <c r="N26" s="2">
        <v>546.83450000000005</v>
      </c>
      <c r="O26" s="2">
        <v>802.58849999999995</v>
      </c>
      <c r="P26" s="2">
        <v>0</v>
      </c>
      <c r="Q26" s="2">
        <v>2882.2872000000002</v>
      </c>
      <c r="R26" s="2">
        <v>0</v>
      </c>
      <c r="S26" s="2">
        <v>0</v>
      </c>
      <c r="T26" s="2">
        <v>0</v>
      </c>
      <c r="U26" s="2">
        <v>2.2000000000000002</v>
      </c>
      <c r="V26" s="2">
        <v>1082.8315</v>
      </c>
      <c r="W26" s="89">
        <f t="shared" si="0"/>
        <v>171846.09047686355</v>
      </c>
      <c r="X26" s="3"/>
      <c r="Y26" s="39">
        <v>2495.3635399999998</v>
      </c>
      <c r="Z26" s="40"/>
      <c r="AA26" s="41">
        <v>0</v>
      </c>
      <c r="AB26" s="3"/>
      <c r="AC26" s="89">
        <f t="shared" si="3"/>
        <v>174341.45401686354</v>
      </c>
      <c r="AD26" s="115"/>
      <c r="AE26" s="116"/>
      <c r="AF26" s="118"/>
      <c r="AG26" s="5"/>
      <c r="AH26" s="4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15" customHeight="1" x14ac:dyDescent="0.25">
      <c r="A27" s="22" t="s">
        <v>90</v>
      </c>
      <c r="B27" s="2">
        <v>95516.495200000005</v>
      </c>
      <c r="C27" s="2">
        <v>16154.837468454705</v>
      </c>
      <c r="D27" s="89">
        <f t="shared" si="1"/>
        <v>111671.33266845471</v>
      </c>
      <c r="E27" s="2">
        <v>1.5751000000000002</v>
      </c>
      <c r="F27" s="89">
        <f t="shared" si="2"/>
        <v>111672.90776845471</v>
      </c>
      <c r="G27" s="2">
        <v>0</v>
      </c>
      <c r="H27" s="2">
        <v>0</v>
      </c>
      <c r="I27" s="2">
        <v>0</v>
      </c>
      <c r="J27" s="2">
        <v>769.8673</v>
      </c>
      <c r="K27" s="2">
        <v>0</v>
      </c>
      <c r="L27" s="2">
        <v>0</v>
      </c>
      <c r="M27" s="2">
        <v>0</v>
      </c>
      <c r="N27" s="2">
        <v>369.22120000000001</v>
      </c>
      <c r="O27" s="2">
        <v>625.1422</v>
      </c>
      <c r="P27" s="2">
        <v>0</v>
      </c>
      <c r="Q27" s="2">
        <v>2882.2872000000002</v>
      </c>
      <c r="R27" s="2">
        <v>0</v>
      </c>
      <c r="S27" s="2">
        <v>0</v>
      </c>
      <c r="T27" s="2">
        <v>0</v>
      </c>
      <c r="U27" s="2">
        <v>2.2000000000000002</v>
      </c>
      <c r="V27" s="2">
        <v>731.12490000000003</v>
      </c>
      <c r="W27" s="89">
        <f t="shared" si="0"/>
        <v>117052.75056845471</v>
      </c>
      <c r="X27" s="3"/>
      <c r="Y27" s="39">
        <v>0</v>
      </c>
      <c r="Z27" s="40"/>
      <c r="AA27" s="41">
        <v>0</v>
      </c>
      <c r="AB27" s="3"/>
      <c r="AC27" s="89">
        <f t="shared" si="3"/>
        <v>117052.75056845471</v>
      </c>
      <c r="AD27" s="115"/>
      <c r="AE27" s="116"/>
      <c r="AF27" s="118"/>
      <c r="AG27" s="5"/>
      <c r="AH27" s="4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15" customHeight="1" x14ac:dyDescent="0.25">
      <c r="A28" s="22" t="s">
        <v>91</v>
      </c>
      <c r="B28" s="2">
        <v>68909.379000000001</v>
      </c>
      <c r="C28" s="2">
        <v>8467.3630869141598</v>
      </c>
      <c r="D28" s="89">
        <f t="shared" si="1"/>
        <v>77376.742086914164</v>
      </c>
      <c r="E28" s="2">
        <v>0.70829999999999993</v>
      </c>
      <c r="F28" s="89">
        <f t="shared" si="2"/>
        <v>77377.450386914163</v>
      </c>
      <c r="G28" s="2">
        <v>0</v>
      </c>
      <c r="H28" s="2">
        <v>0</v>
      </c>
      <c r="I28" s="2">
        <v>0</v>
      </c>
      <c r="J28" s="2">
        <v>533.43880000000001</v>
      </c>
      <c r="K28" s="2">
        <v>48.209699999999998</v>
      </c>
      <c r="L28" s="2">
        <v>0</v>
      </c>
      <c r="M28" s="2">
        <v>489.3202</v>
      </c>
      <c r="N28" s="2">
        <v>255.84229999999999</v>
      </c>
      <c r="O28" s="2">
        <v>719.90250000000003</v>
      </c>
      <c r="P28" s="2">
        <v>0</v>
      </c>
      <c r="Q28" s="2">
        <v>2526.9367000000002</v>
      </c>
      <c r="R28" s="2">
        <v>0</v>
      </c>
      <c r="S28" s="2">
        <v>0</v>
      </c>
      <c r="T28" s="2">
        <v>0</v>
      </c>
      <c r="U28" s="2">
        <v>3</v>
      </c>
      <c r="V28" s="2">
        <v>506.61409999999995</v>
      </c>
      <c r="W28" s="89">
        <f t="shared" si="0"/>
        <v>82460.714686914187</v>
      </c>
      <c r="X28" s="3"/>
      <c r="Y28" s="39">
        <v>35.780199999999994</v>
      </c>
      <c r="Z28" s="40"/>
      <c r="AA28" s="41">
        <v>0</v>
      </c>
      <c r="AB28" s="3"/>
      <c r="AC28" s="89">
        <f t="shared" si="3"/>
        <v>82496.494886914181</v>
      </c>
      <c r="AD28" s="115"/>
      <c r="AE28" s="116"/>
      <c r="AF28" s="118"/>
      <c r="AG28" s="5"/>
      <c r="AH28" s="4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15" customHeight="1" x14ac:dyDescent="0.25">
      <c r="A29" s="22" t="s">
        <v>92</v>
      </c>
      <c r="B29" s="2">
        <v>371154.0258</v>
      </c>
      <c r="C29" s="2">
        <v>74646.490371480453</v>
      </c>
      <c r="D29" s="89">
        <f t="shared" si="1"/>
        <v>445800.51617148047</v>
      </c>
      <c r="E29" s="2">
        <v>11.290799999999999</v>
      </c>
      <c r="F29" s="89">
        <f t="shared" si="2"/>
        <v>445811.80697148049</v>
      </c>
      <c r="G29" s="2">
        <v>0</v>
      </c>
      <c r="H29" s="2">
        <v>0</v>
      </c>
      <c r="I29" s="2">
        <v>0</v>
      </c>
      <c r="J29" s="2">
        <v>3072.8907000000004</v>
      </c>
      <c r="K29" s="2">
        <v>662.78899999999999</v>
      </c>
      <c r="L29" s="2">
        <v>5.0000000000000004E-8</v>
      </c>
      <c r="M29" s="2">
        <v>6728.9204</v>
      </c>
      <c r="N29" s="2">
        <v>1473.7588000000001</v>
      </c>
      <c r="O29" s="2">
        <v>3108.2493999999997</v>
      </c>
      <c r="P29" s="2">
        <v>0</v>
      </c>
      <c r="Q29" s="2">
        <v>4548.0376999999999</v>
      </c>
      <c r="R29" s="2">
        <v>0</v>
      </c>
      <c r="S29" s="2">
        <v>0</v>
      </c>
      <c r="T29" s="2">
        <v>0</v>
      </c>
      <c r="U29" s="2">
        <v>0.5</v>
      </c>
      <c r="V29" s="2">
        <v>2918.3081000000002</v>
      </c>
      <c r="W29" s="89">
        <f t="shared" si="0"/>
        <v>468325.26107153046</v>
      </c>
      <c r="X29" s="3"/>
      <c r="Y29" s="39">
        <v>5848.6854400000002</v>
      </c>
      <c r="Z29" s="40"/>
      <c r="AA29" s="41">
        <v>0</v>
      </c>
      <c r="AB29" s="3"/>
      <c r="AC29" s="89">
        <f t="shared" si="3"/>
        <v>474173.94651153043</v>
      </c>
      <c r="AD29" s="115"/>
      <c r="AE29" s="116"/>
      <c r="AF29" s="118"/>
      <c r="AG29" s="5"/>
      <c r="AH29" s="4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15" customHeight="1" x14ac:dyDescent="0.25">
      <c r="A30" s="22" t="s">
        <v>93</v>
      </c>
      <c r="B30" s="2">
        <v>164927.41509999998</v>
      </c>
      <c r="C30" s="2">
        <v>37211.832513543843</v>
      </c>
      <c r="D30" s="89">
        <f t="shared" si="1"/>
        <v>202139.24761354382</v>
      </c>
      <c r="E30" s="2">
        <v>2.6333000000000002</v>
      </c>
      <c r="F30" s="89">
        <f t="shared" si="2"/>
        <v>202141.88091354381</v>
      </c>
      <c r="G30" s="2">
        <v>0</v>
      </c>
      <c r="H30" s="2">
        <v>0</v>
      </c>
      <c r="I30" s="2">
        <v>0</v>
      </c>
      <c r="J30" s="2">
        <v>1393.5572999999999</v>
      </c>
      <c r="K30" s="2">
        <v>0</v>
      </c>
      <c r="L30" s="2">
        <v>0</v>
      </c>
      <c r="M30" s="2">
        <v>0</v>
      </c>
      <c r="N30" s="2">
        <v>668.35509999999999</v>
      </c>
      <c r="O30" s="2">
        <v>1246.2006000000001</v>
      </c>
      <c r="P30" s="2">
        <v>0</v>
      </c>
      <c r="Q30" s="2">
        <v>3395.5712000000003</v>
      </c>
      <c r="R30" s="2">
        <v>0</v>
      </c>
      <c r="S30" s="2">
        <v>0</v>
      </c>
      <c r="T30" s="2">
        <v>0</v>
      </c>
      <c r="U30" s="2">
        <v>2.2000000000000002</v>
      </c>
      <c r="V30" s="2">
        <v>1323.4643000000001</v>
      </c>
      <c r="W30" s="89">
        <f t="shared" si="0"/>
        <v>210171.2294135438</v>
      </c>
      <c r="X30" s="3"/>
      <c r="Y30" s="39">
        <v>8063.0461399999995</v>
      </c>
      <c r="Z30" s="40"/>
      <c r="AA30" s="41">
        <v>0</v>
      </c>
      <c r="AB30" s="3"/>
      <c r="AC30" s="89">
        <f t="shared" si="3"/>
        <v>218234.27555354379</v>
      </c>
      <c r="AD30" s="115"/>
      <c r="AE30" s="116"/>
      <c r="AF30" s="118"/>
      <c r="AG30" s="5"/>
      <c r="AH30" s="4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15" customHeight="1" x14ac:dyDescent="0.25">
      <c r="A31" s="22" t="s">
        <v>94</v>
      </c>
      <c r="B31" s="2">
        <v>186530.14740000002</v>
      </c>
      <c r="C31" s="2">
        <v>46236.258961439227</v>
      </c>
      <c r="D31" s="89">
        <f t="shared" si="1"/>
        <v>232766.40636143924</v>
      </c>
      <c r="E31" s="2">
        <v>4.6500000000000004</v>
      </c>
      <c r="F31" s="89">
        <f t="shared" si="2"/>
        <v>232771.05636143923</v>
      </c>
      <c r="G31" s="2">
        <v>0</v>
      </c>
      <c r="H31" s="2">
        <v>0</v>
      </c>
      <c r="I31" s="2">
        <v>0</v>
      </c>
      <c r="J31" s="2">
        <v>1604.7023999999999</v>
      </c>
      <c r="K31" s="2">
        <v>0</v>
      </c>
      <c r="L31" s="2">
        <v>0</v>
      </c>
      <c r="M31" s="2">
        <v>0</v>
      </c>
      <c r="N31" s="2">
        <v>769.61950000000002</v>
      </c>
      <c r="O31" s="2">
        <v>1070.2149999999999</v>
      </c>
      <c r="P31" s="2">
        <v>0</v>
      </c>
      <c r="Q31" s="2">
        <v>3316.6043999999997</v>
      </c>
      <c r="R31" s="2">
        <v>0</v>
      </c>
      <c r="S31" s="2">
        <v>0</v>
      </c>
      <c r="T31" s="2">
        <v>0</v>
      </c>
      <c r="U31" s="2">
        <v>2.2000000000000002</v>
      </c>
      <c r="V31" s="2">
        <v>1523.9863</v>
      </c>
      <c r="W31" s="89">
        <f t="shared" si="0"/>
        <v>241058.38396143925</v>
      </c>
      <c r="X31" s="3"/>
      <c r="Y31" s="39">
        <v>19053.012840899999</v>
      </c>
      <c r="Z31" s="40"/>
      <c r="AA31" s="41">
        <v>0</v>
      </c>
      <c r="AB31" s="3"/>
      <c r="AC31" s="89">
        <f t="shared" si="3"/>
        <v>260111.39680233924</v>
      </c>
      <c r="AD31" s="115"/>
      <c r="AE31" s="116"/>
      <c r="AF31" s="118"/>
      <c r="AG31" s="5"/>
      <c r="AH31" s="4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" customHeight="1" x14ac:dyDescent="0.25">
      <c r="A32" s="22" t="s">
        <v>95</v>
      </c>
      <c r="B32" s="2">
        <v>56108.915099999998</v>
      </c>
      <c r="C32" s="2">
        <v>4233.6815434570799</v>
      </c>
      <c r="D32" s="89">
        <f t="shared" si="1"/>
        <v>60342.59664345708</v>
      </c>
      <c r="E32" s="2">
        <v>1</v>
      </c>
      <c r="F32" s="89">
        <f t="shared" si="2"/>
        <v>60343.59664345708</v>
      </c>
      <c r="G32" s="2">
        <v>0</v>
      </c>
      <c r="H32" s="2">
        <v>0</v>
      </c>
      <c r="I32" s="2">
        <v>0</v>
      </c>
      <c r="J32" s="2">
        <v>416.0025</v>
      </c>
      <c r="K32" s="2">
        <v>4.2763</v>
      </c>
      <c r="L32" s="2">
        <v>0</v>
      </c>
      <c r="M32" s="2">
        <v>43.403599999999997</v>
      </c>
      <c r="N32" s="2">
        <v>199.52070000000001</v>
      </c>
      <c r="O32" s="2">
        <v>563.46249999999998</v>
      </c>
      <c r="P32" s="2">
        <v>0</v>
      </c>
      <c r="Q32" s="2">
        <v>2092.6194999999998</v>
      </c>
      <c r="R32" s="2">
        <v>0</v>
      </c>
      <c r="S32" s="2">
        <v>0</v>
      </c>
      <c r="T32" s="2">
        <v>0</v>
      </c>
      <c r="U32" s="2">
        <v>3</v>
      </c>
      <c r="V32" s="2">
        <v>395.0872</v>
      </c>
      <c r="W32" s="89">
        <f t="shared" si="0"/>
        <v>64060.968943457083</v>
      </c>
      <c r="X32" s="3"/>
      <c r="Y32" s="39">
        <v>0</v>
      </c>
      <c r="Z32" s="40"/>
      <c r="AA32" s="43">
        <v>0</v>
      </c>
      <c r="AB32" s="3"/>
      <c r="AC32" s="89">
        <f t="shared" si="3"/>
        <v>64060.968943457083</v>
      </c>
      <c r="AD32" s="115"/>
      <c r="AE32" s="116"/>
      <c r="AF32" s="118"/>
      <c r="AG32" s="5"/>
      <c r="AH32" s="4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s="23" customFormat="1" ht="20.100000000000001" customHeight="1" x14ac:dyDescent="0.2">
      <c r="A33" s="84" t="s">
        <v>20</v>
      </c>
      <c r="B33" s="83">
        <f>SUM(B10:B32)</f>
        <v>3899652.0798000009</v>
      </c>
      <c r="C33" s="83">
        <f>SUM(C10:C32)</f>
        <v>1055300.8310427784</v>
      </c>
      <c r="D33" s="83">
        <f>SUM(D10:D32)</f>
        <v>4954952.9108427791</v>
      </c>
      <c r="E33" s="83">
        <f t="shared" ref="E33:W33" si="4">SUM(E10:E32)</f>
        <v>107.0158</v>
      </c>
      <c r="F33" s="83">
        <f>SUM(F10:F32)</f>
        <v>4955059.9266427783</v>
      </c>
      <c r="G33" s="83">
        <f t="shared" si="4"/>
        <v>0</v>
      </c>
      <c r="H33" s="83">
        <f t="shared" si="4"/>
        <v>0</v>
      </c>
      <c r="I33" s="83">
        <f t="shared" si="4"/>
        <v>0</v>
      </c>
      <c r="J33" s="83">
        <f t="shared" si="4"/>
        <v>34159.093300000008</v>
      </c>
      <c r="K33" s="83">
        <f t="shared" si="4"/>
        <v>3987.8008000000004</v>
      </c>
      <c r="L33" s="83">
        <f t="shared" si="4"/>
        <v>6.0000000000000008E-8</v>
      </c>
      <c r="M33" s="83">
        <f t="shared" si="4"/>
        <v>40477.381500000003</v>
      </c>
      <c r="N33" s="83">
        <f t="shared" si="4"/>
        <v>16382.680500000002</v>
      </c>
      <c r="O33" s="83">
        <f t="shared" si="4"/>
        <v>32775.061099999999</v>
      </c>
      <c r="P33" s="83">
        <f t="shared" si="4"/>
        <v>0</v>
      </c>
      <c r="Q33" s="83">
        <f t="shared" si="4"/>
        <v>78057.208499999993</v>
      </c>
      <c r="R33" s="83">
        <f>SUM(R10:R32)</f>
        <v>0</v>
      </c>
      <c r="S33" s="83">
        <f t="shared" si="4"/>
        <v>0</v>
      </c>
      <c r="T33" s="83">
        <f t="shared" si="4"/>
        <v>0</v>
      </c>
      <c r="U33" s="83">
        <f t="shared" si="4"/>
        <v>45.800000000000004</v>
      </c>
      <c r="V33" s="83">
        <f t="shared" si="4"/>
        <v>32440.678400000001</v>
      </c>
      <c r="W33" s="83">
        <f t="shared" si="4"/>
        <v>5193385.6307428377</v>
      </c>
      <c r="X33" s="48"/>
      <c r="Y33" s="95">
        <f>SUM(Y10:Y32)</f>
        <v>269434.45668090001</v>
      </c>
      <c r="Z33" s="40"/>
      <c r="AA33" s="101">
        <f>SUM(AA10:AA32)</f>
        <v>0</v>
      </c>
      <c r="AB33" s="6"/>
      <c r="AC33" s="93">
        <f>SUM(AC10:AC32)</f>
        <v>5462820.087423739</v>
      </c>
      <c r="AD33" s="115"/>
      <c r="AE33" s="116"/>
      <c r="AF33" s="118"/>
      <c r="AG33" s="6"/>
      <c r="AH33" s="4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15" customHeight="1" x14ac:dyDescent="0.25">
      <c r="A34" s="22" t="s">
        <v>11</v>
      </c>
      <c r="B34" s="2">
        <v>62567.329600000005</v>
      </c>
      <c r="C34" s="2">
        <v>58119.863782739805</v>
      </c>
      <c r="D34" s="89">
        <f>B34+C34</f>
        <v>120687.19338273982</v>
      </c>
      <c r="E34" s="2">
        <v>0</v>
      </c>
      <c r="F34" s="89">
        <f>D34+E34</f>
        <v>120687.19338273982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1026.568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89">
        <f>SUM(F34:V34)</f>
        <v>121713.76138273982</v>
      </c>
      <c r="X34" s="3"/>
      <c r="Y34" s="39"/>
      <c r="Z34" s="40"/>
      <c r="AA34" s="97">
        <v>0</v>
      </c>
      <c r="AB34" s="3"/>
      <c r="AC34" s="89">
        <f>+W34+Y34+AA34</f>
        <v>121713.76138273982</v>
      </c>
      <c r="AD34" s="115"/>
      <c r="AE34" s="116"/>
      <c r="AF34" s="118"/>
      <c r="AG34" s="5"/>
      <c r="AH34" s="4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15" customHeight="1" x14ac:dyDescent="0.25">
      <c r="A35" s="22" t="s">
        <v>56</v>
      </c>
      <c r="B35" s="2">
        <v>45.8</v>
      </c>
      <c r="C35" s="2">
        <v>0</v>
      </c>
      <c r="D35" s="89">
        <f>B35+C35</f>
        <v>45.8</v>
      </c>
      <c r="E35" s="2">
        <v>0</v>
      </c>
      <c r="F35" s="89">
        <f>D35+E35</f>
        <v>45.8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89"/>
      <c r="X35" s="3"/>
      <c r="Y35" s="39"/>
      <c r="Z35" s="40"/>
      <c r="AA35" s="41"/>
      <c r="AB35" s="3"/>
      <c r="AC35" s="89">
        <f t="shared" si="3"/>
        <v>0</v>
      </c>
      <c r="AD35" s="115"/>
      <c r="AF35" s="118"/>
      <c r="AG35" s="5"/>
      <c r="AH35" s="4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15" customHeight="1" x14ac:dyDescent="0.25">
      <c r="A36" s="22" t="s">
        <v>57</v>
      </c>
      <c r="B36" s="2">
        <v>3468894.7568999999</v>
      </c>
      <c r="C36" s="2">
        <v>0</v>
      </c>
      <c r="D36" s="89">
        <f>B36+C36</f>
        <v>3468894.7568999999</v>
      </c>
      <c r="E36" s="2">
        <v>0</v>
      </c>
      <c r="F36" s="89">
        <f>D36+E36</f>
        <v>3468894.7568999999</v>
      </c>
      <c r="G36" s="2">
        <v>0</v>
      </c>
      <c r="H36" s="2">
        <v>0</v>
      </c>
      <c r="I36" s="2">
        <v>0</v>
      </c>
      <c r="J36" s="2">
        <v>24746.206899999997</v>
      </c>
      <c r="K36" s="2">
        <v>0</v>
      </c>
      <c r="L36" s="2">
        <v>0</v>
      </c>
      <c r="M36" s="2">
        <v>0</v>
      </c>
      <c r="N36" s="2">
        <v>0</v>
      </c>
      <c r="O36" s="2">
        <v>54495.980600000003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89">
        <f>SUM(F36:V36)</f>
        <v>3548136.9443999999</v>
      </c>
      <c r="X36" s="3"/>
      <c r="Y36" s="39">
        <f>-SUM(Y33)</f>
        <v>-269434.45668090001</v>
      </c>
      <c r="Z36" s="40"/>
      <c r="AA36" s="41">
        <f>-(AA33+AA34)</f>
        <v>0</v>
      </c>
      <c r="AB36" s="3"/>
      <c r="AC36" s="89">
        <f>+W36+Y36+AA36</f>
        <v>3278702.4877191</v>
      </c>
      <c r="AD36" s="115"/>
      <c r="AE36" s="116"/>
      <c r="AF36" s="118"/>
      <c r="AG36" s="5"/>
      <c r="AH36" s="4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15" customHeight="1" x14ac:dyDescent="0.25">
      <c r="A37" s="22" t="s">
        <v>58</v>
      </c>
      <c r="B37" s="2">
        <v>0</v>
      </c>
      <c r="C37" s="2">
        <v>0</v>
      </c>
      <c r="D37" s="89">
        <f>B37+C37</f>
        <v>0</v>
      </c>
      <c r="E37" s="2">
        <v>0</v>
      </c>
      <c r="F37" s="89">
        <f>D37+E37</f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603193.93709999998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75538.352400000003</v>
      </c>
      <c r="W37" s="89">
        <f>SUM(F37:V37)</f>
        <v>678732.28949999996</v>
      </c>
      <c r="X37" s="3"/>
      <c r="Y37" s="39"/>
      <c r="Z37" s="40"/>
      <c r="AA37" s="41"/>
      <c r="AB37" s="3"/>
      <c r="AC37" s="89">
        <f t="shared" si="3"/>
        <v>678732.28949999996</v>
      </c>
      <c r="AD37" s="115"/>
      <c r="AE37" s="116"/>
      <c r="AF37" s="118"/>
      <c r="AG37" s="5"/>
      <c r="AH37" s="4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5" customHeight="1" x14ac:dyDescent="0.25">
      <c r="A38" s="36" t="s">
        <v>59</v>
      </c>
      <c r="B38" s="37">
        <v>86205.138099999996</v>
      </c>
      <c r="C38" s="37">
        <v>0</v>
      </c>
      <c r="D38" s="89">
        <f>B38+C38</f>
        <v>86205.138099999996</v>
      </c>
      <c r="E38" s="37">
        <v>0</v>
      </c>
      <c r="F38" s="89">
        <f>D38+E38</f>
        <v>86205.138099999996</v>
      </c>
      <c r="G38" s="37">
        <v>0</v>
      </c>
      <c r="H38" s="37">
        <v>0</v>
      </c>
      <c r="I38" s="37">
        <v>0</v>
      </c>
      <c r="J38" s="37">
        <v>594.28930000000003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90">
        <f>SUM(F38:V38)</f>
        <v>86799.4274</v>
      </c>
      <c r="X38" s="3"/>
      <c r="Y38" s="42"/>
      <c r="Z38" s="40"/>
      <c r="AA38" s="43"/>
      <c r="AB38" s="3"/>
      <c r="AC38" s="90">
        <f t="shared" si="3"/>
        <v>86799.4274</v>
      </c>
      <c r="AD38" s="115"/>
      <c r="AE38" s="116"/>
      <c r="AF38" s="118"/>
      <c r="AG38" s="5"/>
      <c r="AH38" s="4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23" customFormat="1" ht="20.100000000000001" customHeight="1" x14ac:dyDescent="0.2">
      <c r="A39" s="86" t="s">
        <v>60</v>
      </c>
      <c r="B39" s="85">
        <f>+SUM(B33:B38)</f>
        <v>7517365.1044000005</v>
      </c>
      <c r="C39" s="85">
        <f>+SUM(C33:C38)</f>
        <v>1113420.6948255182</v>
      </c>
      <c r="D39" s="85">
        <f>+SUM(D33:D38)</f>
        <v>8630785.7992255185</v>
      </c>
      <c r="E39" s="85">
        <f t="shared" ref="E39:V39" si="5">+SUM(E33:E38)</f>
        <v>107.0158</v>
      </c>
      <c r="F39" s="85">
        <f>SUM(F33:F38)</f>
        <v>8630892.8150255177</v>
      </c>
      <c r="G39" s="85">
        <f t="shared" si="5"/>
        <v>0</v>
      </c>
      <c r="H39" s="85">
        <f t="shared" si="5"/>
        <v>0</v>
      </c>
      <c r="I39" s="85">
        <f t="shared" si="5"/>
        <v>0</v>
      </c>
      <c r="J39" s="85">
        <f t="shared" si="5"/>
        <v>59499.589500000002</v>
      </c>
      <c r="K39" s="85">
        <f t="shared" si="5"/>
        <v>3987.8008000000004</v>
      </c>
      <c r="L39" s="85">
        <f t="shared" si="5"/>
        <v>6.0000000000000008E-8</v>
      </c>
      <c r="M39" s="85">
        <f t="shared" si="5"/>
        <v>643671.3186</v>
      </c>
      <c r="N39" s="85">
        <f t="shared" si="5"/>
        <v>16382.680500000002</v>
      </c>
      <c r="O39" s="85">
        <f t="shared" si="5"/>
        <v>87271.041700000002</v>
      </c>
      <c r="P39" s="85">
        <f t="shared" si="5"/>
        <v>0</v>
      </c>
      <c r="Q39" s="85">
        <f t="shared" si="5"/>
        <v>79083.776499999993</v>
      </c>
      <c r="R39" s="85">
        <f t="shared" si="5"/>
        <v>0</v>
      </c>
      <c r="S39" s="85">
        <f t="shared" si="5"/>
        <v>0</v>
      </c>
      <c r="T39" s="85">
        <f t="shared" si="5"/>
        <v>0</v>
      </c>
      <c r="U39" s="85">
        <f t="shared" si="5"/>
        <v>45.800000000000004</v>
      </c>
      <c r="V39" s="85">
        <f t="shared" si="5"/>
        <v>107979.03080000001</v>
      </c>
      <c r="W39" s="85">
        <f>+SUM(W33:W38)</f>
        <v>9628768.0534255784</v>
      </c>
      <c r="X39" s="47"/>
      <c r="Y39" s="46">
        <f>+SUM(Y33:Y38)</f>
        <v>0</v>
      </c>
      <c r="Z39" s="49"/>
      <c r="AA39" s="102"/>
      <c r="AB39" s="7"/>
      <c r="AC39" s="94">
        <f>+SUM(AC33:AC38)</f>
        <v>9628768.0534255784</v>
      </c>
      <c r="AD39" s="115"/>
      <c r="AE39" s="116"/>
      <c r="AF39" s="118"/>
      <c r="AG39" s="6"/>
      <c r="AH39" s="4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1:52" ht="15" customHeight="1" x14ac:dyDescent="0.2">
      <c r="R40" s="115"/>
      <c r="T40" s="115"/>
      <c r="X40" s="116"/>
      <c r="Y40" s="116"/>
      <c r="Z40" s="116"/>
      <c r="AA40" s="116"/>
      <c r="AB40" s="116"/>
      <c r="AC40" s="116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15" customHeight="1" x14ac:dyDescent="0.2"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ht="15" customHeight="1" x14ac:dyDescent="0.2"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8"/>
      <c r="Y42" s="118"/>
      <c r="Z42" s="118"/>
      <c r="AA42" s="118"/>
      <c r="AB42" s="118"/>
      <c r="AC42" s="118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ht="15" customHeight="1" x14ac:dyDescent="0.2">
      <c r="A43" s="5"/>
      <c r="B43" s="5"/>
      <c r="C43" s="5"/>
      <c r="D43" s="5"/>
      <c r="E43" s="5"/>
      <c r="F43" s="1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s="5" customFormat="1" ht="15" customHeight="1" x14ac:dyDescent="0.2">
      <c r="A44" s="24" t="s">
        <v>61</v>
      </c>
      <c r="B44" s="25"/>
      <c r="C44" s="25"/>
      <c r="D44" s="45"/>
      <c r="E44" s="44">
        <v>3106772.4270000001</v>
      </c>
      <c r="F44" s="119"/>
      <c r="J44" s="13" t="s">
        <v>70</v>
      </c>
      <c r="K44" s="11" t="s">
        <v>71</v>
      </c>
      <c r="W44" s="4"/>
      <c r="AD44" s="11"/>
      <c r="AE44" s="11"/>
      <c r="AF44" s="11"/>
    </row>
    <row r="45" spans="1:52" s="5" customFormat="1" ht="15" customHeight="1" x14ac:dyDescent="0.2">
      <c r="A45" s="26" t="s">
        <v>62</v>
      </c>
      <c r="B45" s="27"/>
      <c r="C45" s="27"/>
      <c r="D45" s="29"/>
      <c r="E45" s="44">
        <v>5206755.7406000001</v>
      </c>
      <c r="F45" s="119"/>
      <c r="K45" s="11" t="s">
        <v>72</v>
      </c>
      <c r="W45" s="13"/>
      <c r="Y45" s="13"/>
      <c r="AA45" s="13"/>
      <c r="AC45" s="13"/>
      <c r="AD45" s="11"/>
      <c r="AE45" s="11"/>
      <c r="AF45" s="11"/>
    </row>
    <row r="46" spans="1:52" s="5" customFormat="1" ht="15" hidden="1" customHeight="1" x14ac:dyDescent="0.2">
      <c r="A46" s="155"/>
      <c r="B46" s="156"/>
      <c r="C46" s="156"/>
      <c r="D46" s="29"/>
      <c r="E46" s="44"/>
      <c r="F46" s="119"/>
      <c r="K46" s="5" t="s">
        <v>69</v>
      </c>
      <c r="AD46" s="11"/>
      <c r="AE46" s="11"/>
      <c r="AF46" s="11"/>
    </row>
    <row r="47" spans="1:52" s="5" customFormat="1" ht="15" customHeight="1" x14ac:dyDescent="0.2">
      <c r="A47" s="28" t="s">
        <v>67</v>
      </c>
      <c r="B47" s="27"/>
      <c r="C47" s="27"/>
      <c r="D47" s="29"/>
      <c r="E47" s="44">
        <v>280236.37599999999</v>
      </c>
      <c r="F47" s="119"/>
      <c r="K47" s="11" t="s">
        <v>103</v>
      </c>
      <c r="AD47" s="11"/>
      <c r="AE47" s="11"/>
      <c r="AF47" s="11"/>
    </row>
    <row r="48" spans="1:52" s="5" customFormat="1" ht="15" customHeight="1" x14ac:dyDescent="0.2">
      <c r="A48" s="28" t="s">
        <v>97</v>
      </c>
      <c r="B48" s="27"/>
      <c r="C48" s="27"/>
      <c r="D48" s="29"/>
      <c r="E48" s="44">
        <v>194.935</v>
      </c>
      <c r="F48" s="119"/>
      <c r="K48" s="11" t="s">
        <v>101</v>
      </c>
      <c r="AD48" s="11"/>
      <c r="AE48" s="11"/>
      <c r="AF48" s="11"/>
    </row>
    <row r="49" spans="1:52" s="5" customFormat="1" ht="15" customHeight="1" x14ac:dyDescent="0.2">
      <c r="A49" s="26" t="s">
        <v>63</v>
      </c>
      <c r="B49" s="27"/>
      <c r="C49" s="27"/>
      <c r="D49" s="29"/>
      <c r="E49" s="44">
        <v>11648.784099999999</v>
      </c>
      <c r="F49" s="119"/>
      <c r="AD49" s="11"/>
      <c r="AE49" s="11"/>
      <c r="AF49" s="11"/>
    </row>
    <row r="50" spans="1:52" s="5" customFormat="1" ht="15" customHeight="1" x14ac:dyDescent="0.2">
      <c r="A50" s="26" t="s">
        <v>64</v>
      </c>
      <c r="B50" s="27"/>
      <c r="C50" s="27"/>
      <c r="D50" s="29"/>
      <c r="E50" s="44">
        <v>14951.346800000001</v>
      </c>
      <c r="F50" s="119"/>
    </row>
    <row r="51" spans="1:52" s="5" customFormat="1" ht="15" customHeight="1" x14ac:dyDescent="0.2">
      <c r="A51" s="28" t="s">
        <v>98</v>
      </c>
      <c r="B51" s="27"/>
      <c r="C51" s="27"/>
      <c r="D51" s="29"/>
      <c r="E51" s="44">
        <v>10333.205525518417</v>
      </c>
      <c r="F51" s="119"/>
    </row>
    <row r="52" spans="1:52" s="56" customFormat="1" ht="20.100000000000001" customHeight="1" x14ac:dyDescent="0.2">
      <c r="A52" s="159" t="s">
        <v>65</v>
      </c>
      <c r="B52" s="160"/>
      <c r="C52" s="160"/>
      <c r="D52" s="57"/>
      <c r="E52" s="87">
        <f>SUM(E44:E51)</f>
        <v>8630892.8150255196</v>
      </c>
      <c r="F52" s="120"/>
    </row>
    <row r="53" spans="1:52" s="5" customFormat="1" ht="15" customHeight="1" x14ac:dyDescent="0.2">
      <c r="A53" s="155"/>
      <c r="B53" s="156"/>
      <c r="C53" s="156"/>
      <c r="D53" s="29"/>
      <c r="E53" s="44">
        <v>0</v>
      </c>
      <c r="F53" s="119"/>
    </row>
    <row r="54" spans="1:52" s="5" customFormat="1" ht="15" customHeight="1" x14ac:dyDescent="0.2">
      <c r="A54" s="155" t="s">
        <v>66</v>
      </c>
      <c r="B54" s="156"/>
      <c r="C54" s="156"/>
      <c r="D54" s="29"/>
      <c r="E54" s="44">
        <v>45.8</v>
      </c>
      <c r="F54" s="119"/>
    </row>
    <row r="55" spans="1:52" s="5" customFormat="1" ht="20.100000000000001" customHeight="1" x14ac:dyDescent="0.2">
      <c r="A55" s="157" t="s">
        <v>68</v>
      </c>
      <c r="B55" s="158"/>
      <c r="C55" s="158"/>
      <c r="D55" s="58"/>
      <c r="E55" s="88">
        <f>+E52-E53-E54</f>
        <v>8630847.0150255188</v>
      </c>
      <c r="F55" s="119"/>
    </row>
    <row r="56" spans="1:52" x14ac:dyDescent="0.2">
      <c r="A56" s="5"/>
      <c r="B56" s="5"/>
      <c r="C56" s="5"/>
      <c r="D56" s="5"/>
      <c r="E56" s="5"/>
      <c r="F56" s="30"/>
      <c r="G56" s="31"/>
      <c r="H56" s="31"/>
      <c r="I56" s="31"/>
      <c r="J56" s="32"/>
      <c r="K56" s="5"/>
      <c r="L56" s="31"/>
      <c r="M56" s="31"/>
      <c r="N56" s="31"/>
      <c r="V56" s="21"/>
      <c r="W56" s="21"/>
      <c r="X56" s="5"/>
      <c r="Z56" s="5"/>
      <c r="AA56" s="21" t="s">
        <v>12</v>
      </c>
      <c r="AB56" s="5"/>
      <c r="AC56" s="1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2">
      <c r="A57" s="15" t="s">
        <v>14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13"/>
      <c r="X57" s="5"/>
      <c r="Z57" s="5"/>
      <c r="AA57" s="33"/>
      <c r="AB57" s="5"/>
      <c r="AC57" s="33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2">
      <c r="A58" s="59" t="s">
        <v>108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13"/>
      <c r="X58" s="5"/>
      <c r="Z58" s="5"/>
      <c r="AA58" s="33"/>
      <c r="AB58" s="5"/>
      <c r="AC58" s="33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ht="13.5" thickBot="1" x14ac:dyDescent="0.25">
      <c r="A59" s="35" t="s">
        <v>99</v>
      </c>
      <c r="B59" s="34"/>
      <c r="C59" s="34"/>
      <c r="D59" s="34"/>
      <c r="E59" s="34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34"/>
      <c r="Y59" s="35"/>
      <c r="Z59" s="34"/>
      <c r="AA59" s="19"/>
      <c r="AB59" s="34"/>
      <c r="AC59" s="19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ht="15" customHeight="1" x14ac:dyDescent="0.2">
      <c r="A60" s="96" t="s">
        <v>100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V60" s="5"/>
      <c r="W60" s="13"/>
      <c r="X60" s="5"/>
      <c r="Y60" s="16"/>
      <c r="Z60" s="5"/>
      <c r="AA60" s="13"/>
      <c r="AB60" s="5"/>
      <c r="AC60" s="13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1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ht="1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1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ht="1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ht="1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P65" s="5"/>
      <c r="Q65" s="5"/>
      <c r="R65" s="5"/>
      <c r="S65" s="5"/>
      <c r="T65" s="5"/>
      <c r="U65" s="5"/>
      <c r="V65" s="5"/>
      <c r="W65" s="13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1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33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1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ht="1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ht="1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</sheetData>
  <mergeCells count="10">
    <mergeCell ref="R6:T6"/>
    <mergeCell ref="R7:T7"/>
    <mergeCell ref="P8:P9"/>
    <mergeCell ref="T8:T9"/>
    <mergeCell ref="A46:C46"/>
    <mergeCell ref="A52:C52"/>
    <mergeCell ref="A53:C53"/>
    <mergeCell ref="A54:C54"/>
    <mergeCell ref="A55:C55"/>
    <mergeCell ref="G6:I7"/>
  </mergeCells>
  <printOptions horizontalCentered="1" verticalCentered="1" gridLinesSet="0"/>
  <pageMargins left="0" right="0" top="0" bottom="0" header="0" footer="0"/>
  <pageSetup paperSize="5" scale="17" pageOrder="overThenDown" orientation="landscape" horizontalDpi="4294967294" verticalDpi="4294967294" r:id="rId1"/>
  <headerFooter alignWithMargins="0"/>
  <ignoredErrors>
    <ignoredError sqref="E33 F33 D33 F39 W33 AC33:AC34 E39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8C04D-8E1A-47D1-A3C0-788C3215C5A2}">
  <sheetPr>
    <pageSetUpPr fitToPage="1"/>
  </sheetPr>
  <dimension ref="A1:AZ77"/>
  <sheetViews>
    <sheetView showGridLines="0" showZeros="0" topLeftCell="L13" zoomScaleNormal="100" workbookViewId="0">
      <selection activeCell="A5" sqref="A5"/>
    </sheetView>
  </sheetViews>
  <sheetFormatPr baseColWidth="10" defaultColWidth="27.5546875" defaultRowHeight="12.75" x14ac:dyDescent="0.2"/>
  <cols>
    <col min="1" max="1" width="19.44140625" style="11" customWidth="1"/>
    <col min="2" max="3" width="12.77734375" style="11" customWidth="1"/>
    <col min="4" max="4" width="13" style="11" customWidth="1"/>
    <col min="5" max="6" width="12.77734375" style="11" customWidth="1"/>
    <col min="7" max="7" width="16.77734375" style="11" hidden="1" customWidth="1"/>
    <col min="8" max="8" width="18.33203125" style="11" hidden="1" customWidth="1"/>
    <col min="9" max="9" width="20.21875" style="11" hidden="1" customWidth="1"/>
    <col min="10" max="18" width="12.77734375" style="11" customWidth="1"/>
    <col min="19" max="19" width="27.5546875" style="11" hidden="1" customWidth="1"/>
    <col min="20" max="23" width="12.77734375" style="11" customWidth="1"/>
    <col min="24" max="24" width="1.77734375" style="11" customWidth="1"/>
    <col min="25" max="25" width="12.77734375" style="11" customWidth="1"/>
    <col min="26" max="26" width="1.77734375" style="11" customWidth="1"/>
    <col min="27" max="28" width="27.5546875" style="11" hidden="1" customWidth="1"/>
    <col min="29" max="29" width="12.77734375" style="11" customWidth="1"/>
    <col min="30" max="30" width="17.88671875" style="11" customWidth="1"/>
    <col min="31" max="31" width="11.77734375" style="11" customWidth="1"/>
    <col min="32" max="32" width="12" style="11" customWidth="1"/>
    <col min="33" max="256" width="27.5546875" style="11"/>
    <col min="257" max="257" width="19.44140625" style="11" customWidth="1"/>
    <col min="258" max="259" width="12.77734375" style="11" customWidth="1"/>
    <col min="260" max="260" width="13" style="11" customWidth="1"/>
    <col min="261" max="262" width="12.77734375" style="11" customWidth="1"/>
    <col min="263" max="265" width="0" style="11" hidden="1" customWidth="1"/>
    <col min="266" max="274" width="12.77734375" style="11" customWidth="1"/>
    <col min="275" max="275" width="0" style="11" hidden="1" customWidth="1"/>
    <col min="276" max="279" width="12.77734375" style="11" customWidth="1"/>
    <col min="280" max="280" width="1.77734375" style="11" customWidth="1"/>
    <col min="281" max="281" width="12.77734375" style="11" customWidth="1"/>
    <col min="282" max="282" width="1.77734375" style="11" customWidth="1"/>
    <col min="283" max="284" width="0" style="11" hidden="1" customWidth="1"/>
    <col min="285" max="285" width="12.77734375" style="11" customWidth="1"/>
    <col min="286" max="286" width="17.88671875" style="11" customWidth="1"/>
    <col min="287" max="287" width="11.77734375" style="11" customWidth="1"/>
    <col min="288" max="288" width="12" style="11" customWidth="1"/>
    <col min="289" max="512" width="27.5546875" style="11"/>
    <col min="513" max="513" width="19.44140625" style="11" customWidth="1"/>
    <col min="514" max="515" width="12.77734375" style="11" customWidth="1"/>
    <col min="516" max="516" width="13" style="11" customWidth="1"/>
    <col min="517" max="518" width="12.77734375" style="11" customWidth="1"/>
    <col min="519" max="521" width="0" style="11" hidden="1" customWidth="1"/>
    <col min="522" max="530" width="12.77734375" style="11" customWidth="1"/>
    <col min="531" max="531" width="0" style="11" hidden="1" customWidth="1"/>
    <col min="532" max="535" width="12.77734375" style="11" customWidth="1"/>
    <col min="536" max="536" width="1.77734375" style="11" customWidth="1"/>
    <col min="537" max="537" width="12.77734375" style="11" customWidth="1"/>
    <col min="538" max="538" width="1.77734375" style="11" customWidth="1"/>
    <col min="539" max="540" width="0" style="11" hidden="1" customWidth="1"/>
    <col min="541" max="541" width="12.77734375" style="11" customWidth="1"/>
    <col min="542" max="542" width="17.88671875" style="11" customWidth="1"/>
    <col min="543" max="543" width="11.77734375" style="11" customWidth="1"/>
    <col min="544" max="544" width="12" style="11" customWidth="1"/>
    <col min="545" max="768" width="27.5546875" style="11"/>
    <col min="769" max="769" width="19.44140625" style="11" customWidth="1"/>
    <col min="770" max="771" width="12.77734375" style="11" customWidth="1"/>
    <col min="772" max="772" width="13" style="11" customWidth="1"/>
    <col min="773" max="774" width="12.77734375" style="11" customWidth="1"/>
    <col min="775" max="777" width="0" style="11" hidden="1" customWidth="1"/>
    <col min="778" max="786" width="12.77734375" style="11" customWidth="1"/>
    <col min="787" max="787" width="0" style="11" hidden="1" customWidth="1"/>
    <col min="788" max="791" width="12.77734375" style="11" customWidth="1"/>
    <col min="792" max="792" width="1.77734375" style="11" customWidth="1"/>
    <col min="793" max="793" width="12.77734375" style="11" customWidth="1"/>
    <col min="794" max="794" width="1.77734375" style="11" customWidth="1"/>
    <col min="795" max="796" width="0" style="11" hidden="1" customWidth="1"/>
    <col min="797" max="797" width="12.77734375" style="11" customWidth="1"/>
    <col min="798" max="798" width="17.88671875" style="11" customWidth="1"/>
    <col min="799" max="799" width="11.77734375" style="11" customWidth="1"/>
    <col min="800" max="800" width="12" style="11" customWidth="1"/>
    <col min="801" max="1024" width="27.5546875" style="11"/>
    <col min="1025" max="1025" width="19.44140625" style="11" customWidth="1"/>
    <col min="1026" max="1027" width="12.77734375" style="11" customWidth="1"/>
    <col min="1028" max="1028" width="13" style="11" customWidth="1"/>
    <col min="1029" max="1030" width="12.77734375" style="11" customWidth="1"/>
    <col min="1031" max="1033" width="0" style="11" hidden="1" customWidth="1"/>
    <col min="1034" max="1042" width="12.77734375" style="11" customWidth="1"/>
    <col min="1043" max="1043" width="0" style="11" hidden="1" customWidth="1"/>
    <col min="1044" max="1047" width="12.77734375" style="11" customWidth="1"/>
    <col min="1048" max="1048" width="1.77734375" style="11" customWidth="1"/>
    <col min="1049" max="1049" width="12.77734375" style="11" customWidth="1"/>
    <col min="1050" max="1050" width="1.77734375" style="11" customWidth="1"/>
    <col min="1051" max="1052" width="0" style="11" hidden="1" customWidth="1"/>
    <col min="1053" max="1053" width="12.77734375" style="11" customWidth="1"/>
    <col min="1054" max="1054" width="17.88671875" style="11" customWidth="1"/>
    <col min="1055" max="1055" width="11.77734375" style="11" customWidth="1"/>
    <col min="1056" max="1056" width="12" style="11" customWidth="1"/>
    <col min="1057" max="1280" width="27.5546875" style="11"/>
    <col min="1281" max="1281" width="19.44140625" style="11" customWidth="1"/>
    <col min="1282" max="1283" width="12.77734375" style="11" customWidth="1"/>
    <col min="1284" max="1284" width="13" style="11" customWidth="1"/>
    <col min="1285" max="1286" width="12.77734375" style="11" customWidth="1"/>
    <col min="1287" max="1289" width="0" style="11" hidden="1" customWidth="1"/>
    <col min="1290" max="1298" width="12.77734375" style="11" customWidth="1"/>
    <col min="1299" max="1299" width="0" style="11" hidden="1" customWidth="1"/>
    <col min="1300" max="1303" width="12.77734375" style="11" customWidth="1"/>
    <col min="1304" max="1304" width="1.77734375" style="11" customWidth="1"/>
    <col min="1305" max="1305" width="12.77734375" style="11" customWidth="1"/>
    <col min="1306" max="1306" width="1.77734375" style="11" customWidth="1"/>
    <col min="1307" max="1308" width="0" style="11" hidden="1" customWidth="1"/>
    <col min="1309" max="1309" width="12.77734375" style="11" customWidth="1"/>
    <col min="1310" max="1310" width="17.88671875" style="11" customWidth="1"/>
    <col min="1311" max="1311" width="11.77734375" style="11" customWidth="1"/>
    <col min="1312" max="1312" width="12" style="11" customWidth="1"/>
    <col min="1313" max="1536" width="27.5546875" style="11"/>
    <col min="1537" max="1537" width="19.44140625" style="11" customWidth="1"/>
    <col min="1538" max="1539" width="12.77734375" style="11" customWidth="1"/>
    <col min="1540" max="1540" width="13" style="11" customWidth="1"/>
    <col min="1541" max="1542" width="12.77734375" style="11" customWidth="1"/>
    <col min="1543" max="1545" width="0" style="11" hidden="1" customWidth="1"/>
    <col min="1546" max="1554" width="12.77734375" style="11" customWidth="1"/>
    <col min="1555" max="1555" width="0" style="11" hidden="1" customWidth="1"/>
    <col min="1556" max="1559" width="12.77734375" style="11" customWidth="1"/>
    <col min="1560" max="1560" width="1.77734375" style="11" customWidth="1"/>
    <col min="1561" max="1561" width="12.77734375" style="11" customWidth="1"/>
    <col min="1562" max="1562" width="1.77734375" style="11" customWidth="1"/>
    <col min="1563" max="1564" width="0" style="11" hidden="1" customWidth="1"/>
    <col min="1565" max="1565" width="12.77734375" style="11" customWidth="1"/>
    <col min="1566" max="1566" width="17.88671875" style="11" customWidth="1"/>
    <col min="1567" max="1567" width="11.77734375" style="11" customWidth="1"/>
    <col min="1568" max="1568" width="12" style="11" customWidth="1"/>
    <col min="1569" max="1792" width="27.5546875" style="11"/>
    <col min="1793" max="1793" width="19.44140625" style="11" customWidth="1"/>
    <col min="1794" max="1795" width="12.77734375" style="11" customWidth="1"/>
    <col min="1796" max="1796" width="13" style="11" customWidth="1"/>
    <col min="1797" max="1798" width="12.77734375" style="11" customWidth="1"/>
    <col min="1799" max="1801" width="0" style="11" hidden="1" customWidth="1"/>
    <col min="1802" max="1810" width="12.77734375" style="11" customWidth="1"/>
    <col min="1811" max="1811" width="0" style="11" hidden="1" customWidth="1"/>
    <col min="1812" max="1815" width="12.77734375" style="11" customWidth="1"/>
    <col min="1816" max="1816" width="1.77734375" style="11" customWidth="1"/>
    <col min="1817" max="1817" width="12.77734375" style="11" customWidth="1"/>
    <col min="1818" max="1818" width="1.77734375" style="11" customWidth="1"/>
    <col min="1819" max="1820" width="0" style="11" hidden="1" customWidth="1"/>
    <col min="1821" max="1821" width="12.77734375" style="11" customWidth="1"/>
    <col min="1822" max="1822" width="17.88671875" style="11" customWidth="1"/>
    <col min="1823" max="1823" width="11.77734375" style="11" customWidth="1"/>
    <col min="1824" max="1824" width="12" style="11" customWidth="1"/>
    <col min="1825" max="2048" width="27.5546875" style="11"/>
    <col min="2049" max="2049" width="19.44140625" style="11" customWidth="1"/>
    <col min="2050" max="2051" width="12.77734375" style="11" customWidth="1"/>
    <col min="2052" max="2052" width="13" style="11" customWidth="1"/>
    <col min="2053" max="2054" width="12.77734375" style="11" customWidth="1"/>
    <col min="2055" max="2057" width="0" style="11" hidden="1" customWidth="1"/>
    <col min="2058" max="2066" width="12.77734375" style="11" customWidth="1"/>
    <col min="2067" max="2067" width="0" style="11" hidden="1" customWidth="1"/>
    <col min="2068" max="2071" width="12.77734375" style="11" customWidth="1"/>
    <col min="2072" max="2072" width="1.77734375" style="11" customWidth="1"/>
    <col min="2073" max="2073" width="12.77734375" style="11" customWidth="1"/>
    <col min="2074" max="2074" width="1.77734375" style="11" customWidth="1"/>
    <col min="2075" max="2076" width="0" style="11" hidden="1" customWidth="1"/>
    <col min="2077" max="2077" width="12.77734375" style="11" customWidth="1"/>
    <col min="2078" max="2078" width="17.88671875" style="11" customWidth="1"/>
    <col min="2079" max="2079" width="11.77734375" style="11" customWidth="1"/>
    <col min="2080" max="2080" width="12" style="11" customWidth="1"/>
    <col min="2081" max="2304" width="27.5546875" style="11"/>
    <col min="2305" max="2305" width="19.44140625" style="11" customWidth="1"/>
    <col min="2306" max="2307" width="12.77734375" style="11" customWidth="1"/>
    <col min="2308" max="2308" width="13" style="11" customWidth="1"/>
    <col min="2309" max="2310" width="12.77734375" style="11" customWidth="1"/>
    <col min="2311" max="2313" width="0" style="11" hidden="1" customWidth="1"/>
    <col min="2314" max="2322" width="12.77734375" style="11" customWidth="1"/>
    <col min="2323" max="2323" width="0" style="11" hidden="1" customWidth="1"/>
    <col min="2324" max="2327" width="12.77734375" style="11" customWidth="1"/>
    <col min="2328" max="2328" width="1.77734375" style="11" customWidth="1"/>
    <col min="2329" max="2329" width="12.77734375" style="11" customWidth="1"/>
    <col min="2330" max="2330" width="1.77734375" style="11" customWidth="1"/>
    <col min="2331" max="2332" width="0" style="11" hidden="1" customWidth="1"/>
    <col min="2333" max="2333" width="12.77734375" style="11" customWidth="1"/>
    <col min="2334" max="2334" width="17.88671875" style="11" customWidth="1"/>
    <col min="2335" max="2335" width="11.77734375" style="11" customWidth="1"/>
    <col min="2336" max="2336" width="12" style="11" customWidth="1"/>
    <col min="2337" max="2560" width="27.5546875" style="11"/>
    <col min="2561" max="2561" width="19.44140625" style="11" customWidth="1"/>
    <col min="2562" max="2563" width="12.77734375" style="11" customWidth="1"/>
    <col min="2564" max="2564" width="13" style="11" customWidth="1"/>
    <col min="2565" max="2566" width="12.77734375" style="11" customWidth="1"/>
    <col min="2567" max="2569" width="0" style="11" hidden="1" customWidth="1"/>
    <col min="2570" max="2578" width="12.77734375" style="11" customWidth="1"/>
    <col min="2579" max="2579" width="0" style="11" hidden="1" customWidth="1"/>
    <col min="2580" max="2583" width="12.77734375" style="11" customWidth="1"/>
    <col min="2584" max="2584" width="1.77734375" style="11" customWidth="1"/>
    <col min="2585" max="2585" width="12.77734375" style="11" customWidth="1"/>
    <col min="2586" max="2586" width="1.77734375" style="11" customWidth="1"/>
    <col min="2587" max="2588" width="0" style="11" hidden="1" customWidth="1"/>
    <col min="2589" max="2589" width="12.77734375" style="11" customWidth="1"/>
    <col min="2590" max="2590" width="17.88671875" style="11" customWidth="1"/>
    <col min="2591" max="2591" width="11.77734375" style="11" customWidth="1"/>
    <col min="2592" max="2592" width="12" style="11" customWidth="1"/>
    <col min="2593" max="2816" width="27.5546875" style="11"/>
    <col min="2817" max="2817" width="19.44140625" style="11" customWidth="1"/>
    <col min="2818" max="2819" width="12.77734375" style="11" customWidth="1"/>
    <col min="2820" max="2820" width="13" style="11" customWidth="1"/>
    <col min="2821" max="2822" width="12.77734375" style="11" customWidth="1"/>
    <col min="2823" max="2825" width="0" style="11" hidden="1" customWidth="1"/>
    <col min="2826" max="2834" width="12.77734375" style="11" customWidth="1"/>
    <col min="2835" max="2835" width="0" style="11" hidden="1" customWidth="1"/>
    <col min="2836" max="2839" width="12.77734375" style="11" customWidth="1"/>
    <col min="2840" max="2840" width="1.77734375" style="11" customWidth="1"/>
    <col min="2841" max="2841" width="12.77734375" style="11" customWidth="1"/>
    <col min="2842" max="2842" width="1.77734375" style="11" customWidth="1"/>
    <col min="2843" max="2844" width="0" style="11" hidden="1" customWidth="1"/>
    <col min="2845" max="2845" width="12.77734375" style="11" customWidth="1"/>
    <col min="2846" max="2846" width="17.88671875" style="11" customWidth="1"/>
    <col min="2847" max="2847" width="11.77734375" style="11" customWidth="1"/>
    <col min="2848" max="2848" width="12" style="11" customWidth="1"/>
    <col min="2849" max="3072" width="27.5546875" style="11"/>
    <col min="3073" max="3073" width="19.44140625" style="11" customWidth="1"/>
    <col min="3074" max="3075" width="12.77734375" style="11" customWidth="1"/>
    <col min="3076" max="3076" width="13" style="11" customWidth="1"/>
    <col min="3077" max="3078" width="12.77734375" style="11" customWidth="1"/>
    <col min="3079" max="3081" width="0" style="11" hidden="1" customWidth="1"/>
    <col min="3082" max="3090" width="12.77734375" style="11" customWidth="1"/>
    <col min="3091" max="3091" width="0" style="11" hidden="1" customWidth="1"/>
    <col min="3092" max="3095" width="12.77734375" style="11" customWidth="1"/>
    <col min="3096" max="3096" width="1.77734375" style="11" customWidth="1"/>
    <col min="3097" max="3097" width="12.77734375" style="11" customWidth="1"/>
    <col min="3098" max="3098" width="1.77734375" style="11" customWidth="1"/>
    <col min="3099" max="3100" width="0" style="11" hidden="1" customWidth="1"/>
    <col min="3101" max="3101" width="12.77734375" style="11" customWidth="1"/>
    <col min="3102" max="3102" width="17.88671875" style="11" customWidth="1"/>
    <col min="3103" max="3103" width="11.77734375" style="11" customWidth="1"/>
    <col min="3104" max="3104" width="12" style="11" customWidth="1"/>
    <col min="3105" max="3328" width="27.5546875" style="11"/>
    <col min="3329" max="3329" width="19.44140625" style="11" customWidth="1"/>
    <col min="3330" max="3331" width="12.77734375" style="11" customWidth="1"/>
    <col min="3332" max="3332" width="13" style="11" customWidth="1"/>
    <col min="3333" max="3334" width="12.77734375" style="11" customWidth="1"/>
    <col min="3335" max="3337" width="0" style="11" hidden="1" customWidth="1"/>
    <col min="3338" max="3346" width="12.77734375" style="11" customWidth="1"/>
    <col min="3347" max="3347" width="0" style="11" hidden="1" customWidth="1"/>
    <col min="3348" max="3351" width="12.77734375" style="11" customWidth="1"/>
    <col min="3352" max="3352" width="1.77734375" style="11" customWidth="1"/>
    <col min="3353" max="3353" width="12.77734375" style="11" customWidth="1"/>
    <col min="3354" max="3354" width="1.77734375" style="11" customWidth="1"/>
    <col min="3355" max="3356" width="0" style="11" hidden="1" customWidth="1"/>
    <col min="3357" max="3357" width="12.77734375" style="11" customWidth="1"/>
    <col min="3358" max="3358" width="17.88671875" style="11" customWidth="1"/>
    <col min="3359" max="3359" width="11.77734375" style="11" customWidth="1"/>
    <col min="3360" max="3360" width="12" style="11" customWidth="1"/>
    <col min="3361" max="3584" width="27.5546875" style="11"/>
    <col min="3585" max="3585" width="19.44140625" style="11" customWidth="1"/>
    <col min="3586" max="3587" width="12.77734375" style="11" customWidth="1"/>
    <col min="3588" max="3588" width="13" style="11" customWidth="1"/>
    <col min="3589" max="3590" width="12.77734375" style="11" customWidth="1"/>
    <col min="3591" max="3593" width="0" style="11" hidden="1" customWidth="1"/>
    <col min="3594" max="3602" width="12.77734375" style="11" customWidth="1"/>
    <col min="3603" max="3603" width="0" style="11" hidden="1" customWidth="1"/>
    <col min="3604" max="3607" width="12.77734375" style="11" customWidth="1"/>
    <col min="3608" max="3608" width="1.77734375" style="11" customWidth="1"/>
    <col min="3609" max="3609" width="12.77734375" style="11" customWidth="1"/>
    <col min="3610" max="3610" width="1.77734375" style="11" customWidth="1"/>
    <col min="3611" max="3612" width="0" style="11" hidden="1" customWidth="1"/>
    <col min="3613" max="3613" width="12.77734375" style="11" customWidth="1"/>
    <col min="3614" max="3614" width="17.88671875" style="11" customWidth="1"/>
    <col min="3615" max="3615" width="11.77734375" style="11" customWidth="1"/>
    <col min="3616" max="3616" width="12" style="11" customWidth="1"/>
    <col min="3617" max="3840" width="27.5546875" style="11"/>
    <col min="3841" max="3841" width="19.44140625" style="11" customWidth="1"/>
    <col min="3842" max="3843" width="12.77734375" style="11" customWidth="1"/>
    <col min="3844" max="3844" width="13" style="11" customWidth="1"/>
    <col min="3845" max="3846" width="12.77734375" style="11" customWidth="1"/>
    <col min="3847" max="3849" width="0" style="11" hidden="1" customWidth="1"/>
    <col min="3850" max="3858" width="12.77734375" style="11" customWidth="1"/>
    <col min="3859" max="3859" width="0" style="11" hidden="1" customWidth="1"/>
    <col min="3860" max="3863" width="12.77734375" style="11" customWidth="1"/>
    <col min="3864" max="3864" width="1.77734375" style="11" customWidth="1"/>
    <col min="3865" max="3865" width="12.77734375" style="11" customWidth="1"/>
    <col min="3866" max="3866" width="1.77734375" style="11" customWidth="1"/>
    <col min="3867" max="3868" width="0" style="11" hidden="1" customWidth="1"/>
    <col min="3869" max="3869" width="12.77734375" style="11" customWidth="1"/>
    <col min="3870" max="3870" width="17.88671875" style="11" customWidth="1"/>
    <col min="3871" max="3871" width="11.77734375" style="11" customWidth="1"/>
    <col min="3872" max="3872" width="12" style="11" customWidth="1"/>
    <col min="3873" max="4096" width="27.5546875" style="11"/>
    <col min="4097" max="4097" width="19.44140625" style="11" customWidth="1"/>
    <col min="4098" max="4099" width="12.77734375" style="11" customWidth="1"/>
    <col min="4100" max="4100" width="13" style="11" customWidth="1"/>
    <col min="4101" max="4102" width="12.77734375" style="11" customWidth="1"/>
    <col min="4103" max="4105" width="0" style="11" hidden="1" customWidth="1"/>
    <col min="4106" max="4114" width="12.77734375" style="11" customWidth="1"/>
    <col min="4115" max="4115" width="0" style="11" hidden="1" customWidth="1"/>
    <col min="4116" max="4119" width="12.77734375" style="11" customWidth="1"/>
    <col min="4120" max="4120" width="1.77734375" style="11" customWidth="1"/>
    <col min="4121" max="4121" width="12.77734375" style="11" customWidth="1"/>
    <col min="4122" max="4122" width="1.77734375" style="11" customWidth="1"/>
    <col min="4123" max="4124" width="0" style="11" hidden="1" customWidth="1"/>
    <col min="4125" max="4125" width="12.77734375" style="11" customWidth="1"/>
    <col min="4126" max="4126" width="17.88671875" style="11" customWidth="1"/>
    <col min="4127" max="4127" width="11.77734375" style="11" customWidth="1"/>
    <col min="4128" max="4128" width="12" style="11" customWidth="1"/>
    <col min="4129" max="4352" width="27.5546875" style="11"/>
    <col min="4353" max="4353" width="19.44140625" style="11" customWidth="1"/>
    <col min="4354" max="4355" width="12.77734375" style="11" customWidth="1"/>
    <col min="4356" max="4356" width="13" style="11" customWidth="1"/>
    <col min="4357" max="4358" width="12.77734375" style="11" customWidth="1"/>
    <col min="4359" max="4361" width="0" style="11" hidden="1" customWidth="1"/>
    <col min="4362" max="4370" width="12.77734375" style="11" customWidth="1"/>
    <col min="4371" max="4371" width="0" style="11" hidden="1" customWidth="1"/>
    <col min="4372" max="4375" width="12.77734375" style="11" customWidth="1"/>
    <col min="4376" max="4376" width="1.77734375" style="11" customWidth="1"/>
    <col min="4377" max="4377" width="12.77734375" style="11" customWidth="1"/>
    <col min="4378" max="4378" width="1.77734375" style="11" customWidth="1"/>
    <col min="4379" max="4380" width="0" style="11" hidden="1" customWidth="1"/>
    <col min="4381" max="4381" width="12.77734375" style="11" customWidth="1"/>
    <col min="4382" max="4382" width="17.88671875" style="11" customWidth="1"/>
    <col min="4383" max="4383" width="11.77734375" style="11" customWidth="1"/>
    <col min="4384" max="4384" width="12" style="11" customWidth="1"/>
    <col min="4385" max="4608" width="27.5546875" style="11"/>
    <col min="4609" max="4609" width="19.44140625" style="11" customWidth="1"/>
    <col min="4610" max="4611" width="12.77734375" style="11" customWidth="1"/>
    <col min="4612" max="4612" width="13" style="11" customWidth="1"/>
    <col min="4613" max="4614" width="12.77734375" style="11" customWidth="1"/>
    <col min="4615" max="4617" width="0" style="11" hidden="1" customWidth="1"/>
    <col min="4618" max="4626" width="12.77734375" style="11" customWidth="1"/>
    <col min="4627" max="4627" width="0" style="11" hidden="1" customWidth="1"/>
    <col min="4628" max="4631" width="12.77734375" style="11" customWidth="1"/>
    <col min="4632" max="4632" width="1.77734375" style="11" customWidth="1"/>
    <col min="4633" max="4633" width="12.77734375" style="11" customWidth="1"/>
    <col min="4634" max="4634" width="1.77734375" style="11" customWidth="1"/>
    <col min="4635" max="4636" width="0" style="11" hidden="1" customWidth="1"/>
    <col min="4637" max="4637" width="12.77734375" style="11" customWidth="1"/>
    <col min="4638" max="4638" width="17.88671875" style="11" customWidth="1"/>
    <col min="4639" max="4639" width="11.77734375" style="11" customWidth="1"/>
    <col min="4640" max="4640" width="12" style="11" customWidth="1"/>
    <col min="4641" max="4864" width="27.5546875" style="11"/>
    <col min="4865" max="4865" width="19.44140625" style="11" customWidth="1"/>
    <col min="4866" max="4867" width="12.77734375" style="11" customWidth="1"/>
    <col min="4868" max="4868" width="13" style="11" customWidth="1"/>
    <col min="4869" max="4870" width="12.77734375" style="11" customWidth="1"/>
    <col min="4871" max="4873" width="0" style="11" hidden="1" customWidth="1"/>
    <col min="4874" max="4882" width="12.77734375" style="11" customWidth="1"/>
    <col min="4883" max="4883" width="0" style="11" hidden="1" customWidth="1"/>
    <col min="4884" max="4887" width="12.77734375" style="11" customWidth="1"/>
    <col min="4888" max="4888" width="1.77734375" style="11" customWidth="1"/>
    <col min="4889" max="4889" width="12.77734375" style="11" customWidth="1"/>
    <col min="4890" max="4890" width="1.77734375" style="11" customWidth="1"/>
    <col min="4891" max="4892" width="0" style="11" hidden="1" customWidth="1"/>
    <col min="4893" max="4893" width="12.77734375" style="11" customWidth="1"/>
    <col min="4894" max="4894" width="17.88671875" style="11" customWidth="1"/>
    <col min="4895" max="4895" width="11.77734375" style="11" customWidth="1"/>
    <col min="4896" max="4896" width="12" style="11" customWidth="1"/>
    <col min="4897" max="5120" width="27.5546875" style="11"/>
    <col min="5121" max="5121" width="19.44140625" style="11" customWidth="1"/>
    <col min="5122" max="5123" width="12.77734375" style="11" customWidth="1"/>
    <col min="5124" max="5124" width="13" style="11" customWidth="1"/>
    <col min="5125" max="5126" width="12.77734375" style="11" customWidth="1"/>
    <col min="5127" max="5129" width="0" style="11" hidden="1" customWidth="1"/>
    <col min="5130" max="5138" width="12.77734375" style="11" customWidth="1"/>
    <col min="5139" max="5139" width="0" style="11" hidden="1" customWidth="1"/>
    <col min="5140" max="5143" width="12.77734375" style="11" customWidth="1"/>
    <col min="5144" max="5144" width="1.77734375" style="11" customWidth="1"/>
    <col min="5145" max="5145" width="12.77734375" style="11" customWidth="1"/>
    <col min="5146" max="5146" width="1.77734375" style="11" customWidth="1"/>
    <col min="5147" max="5148" width="0" style="11" hidden="1" customWidth="1"/>
    <col min="5149" max="5149" width="12.77734375" style="11" customWidth="1"/>
    <col min="5150" max="5150" width="17.88671875" style="11" customWidth="1"/>
    <col min="5151" max="5151" width="11.77734375" style="11" customWidth="1"/>
    <col min="5152" max="5152" width="12" style="11" customWidth="1"/>
    <col min="5153" max="5376" width="27.5546875" style="11"/>
    <col min="5377" max="5377" width="19.44140625" style="11" customWidth="1"/>
    <col min="5378" max="5379" width="12.77734375" style="11" customWidth="1"/>
    <col min="5380" max="5380" width="13" style="11" customWidth="1"/>
    <col min="5381" max="5382" width="12.77734375" style="11" customWidth="1"/>
    <col min="5383" max="5385" width="0" style="11" hidden="1" customWidth="1"/>
    <col min="5386" max="5394" width="12.77734375" style="11" customWidth="1"/>
    <col min="5395" max="5395" width="0" style="11" hidden="1" customWidth="1"/>
    <col min="5396" max="5399" width="12.77734375" style="11" customWidth="1"/>
    <col min="5400" max="5400" width="1.77734375" style="11" customWidth="1"/>
    <col min="5401" max="5401" width="12.77734375" style="11" customWidth="1"/>
    <col min="5402" max="5402" width="1.77734375" style="11" customWidth="1"/>
    <col min="5403" max="5404" width="0" style="11" hidden="1" customWidth="1"/>
    <col min="5405" max="5405" width="12.77734375" style="11" customWidth="1"/>
    <col min="5406" max="5406" width="17.88671875" style="11" customWidth="1"/>
    <col min="5407" max="5407" width="11.77734375" style="11" customWidth="1"/>
    <col min="5408" max="5408" width="12" style="11" customWidth="1"/>
    <col min="5409" max="5632" width="27.5546875" style="11"/>
    <col min="5633" max="5633" width="19.44140625" style="11" customWidth="1"/>
    <col min="5634" max="5635" width="12.77734375" style="11" customWidth="1"/>
    <col min="5636" max="5636" width="13" style="11" customWidth="1"/>
    <col min="5637" max="5638" width="12.77734375" style="11" customWidth="1"/>
    <col min="5639" max="5641" width="0" style="11" hidden="1" customWidth="1"/>
    <col min="5642" max="5650" width="12.77734375" style="11" customWidth="1"/>
    <col min="5651" max="5651" width="0" style="11" hidden="1" customWidth="1"/>
    <col min="5652" max="5655" width="12.77734375" style="11" customWidth="1"/>
    <col min="5656" max="5656" width="1.77734375" style="11" customWidth="1"/>
    <col min="5657" max="5657" width="12.77734375" style="11" customWidth="1"/>
    <col min="5658" max="5658" width="1.77734375" style="11" customWidth="1"/>
    <col min="5659" max="5660" width="0" style="11" hidden="1" customWidth="1"/>
    <col min="5661" max="5661" width="12.77734375" style="11" customWidth="1"/>
    <col min="5662" max="5662" width="17.88671875" style="11" customWidth="1"/>
    <col min="5663" max="5663" width="11.77734375" style="11" customWidth="1"/>
    <col min="5664" max="5664" width="12" style="11" customWidth="1"/>
    <col min="5665" max="5888" width="27.5546875" style="11"/>
    <col min="5889" max="5889" width="19.44140625" style="11" customWidth="1"/>
    <col min="5890" max="5891" width="12.77734375" style="11" customWidth="1"/>
    <col min="5892" max="5892" width="13" style="11" customWidth="1"/>
    <col min="5893" max="5894" width="12.77734375" style="11" customWidth="1"/>
    <col min="5895" max="5897" width="0" style="11" hidden="1" customWidth="1"/>
    <col min="5898" max="5906" width="12.77734375" style="11" customWidth="1"/>
    <col min="5907" max="5907" width="0" style="11" hidden="1" customWidth="1"/>
    <col min="5908" max="5911" width="12.77734375" style="11" customWidth="1"/>
    <col min="5912" max="5912" width="1.77734375" style="11" customWidth="1"/>
    <col min="5913" max="5913" width="12.77734375" style="11" customWidth="1"/>
    <col min="5914" max="5914" width="1.77734375" style="11" customWidth="1"/>
    <col min="5915" max="5916" width="0" style="11" hidden="1" customWidth="1"/>
    <col min="5917" max="5917" width="12.77734375" style="11" customWidth="1"/>
    <col min="5918" max="5918" width="17.88671875" style="11" customWidth="1"/>
    <col min="5919" max="5919" width="11.77734375" style="11" customWidth="1"/>
    <col min="5920" max="5920" width="12" style="11" customWidth="1"/>
    <col min="5921" max="6144" width="27.5546875" style="11"/>
    <col min="6145" max="6145" width="19.44140625" style="11" customWidth="1"/>
    <col min="6146" max="6147" width="12.77734375" style="11" customWidth="1"/>
    <col min="6148" max="6148" width="13" style="11" customWidth="1"/>
    <col min="6149" max="6150" width="12.77734375" style="11" customWidth="1"/>
    <col min="6151" max="6153" width="0" style="11" hidden="1" customWidth="1"/>
    <col min="6154" max="6162" width="12.77734375" style="11" customWidth="1"/>
    <col min="6163" max="6163" width="0" style="11" hidden="1" customWidth="1"/>
    <col min="6164" max="6167" width="12.77734375" style="11" customWidth="1"/>
    <col min="6168" max="6168" width="1.77734375" style="11" customWidth="1"/>
    <col min="6169" max="6169" width="12.77734375" style="11" customWidth="1"/>
    <col min="6170" max="6170" width="1.77734375" style="11" customWidth="1"/>
    <col min="6171" max="6172" width="0" style="11" hidden="1" customWidth="1"/>
    <col min="6173" max="6173" width="12.77734375" style="11" customWidth="1"/>
    <col min="6174" max="6174" width="17.88671875" style="11" customWidth="1"/>
    <col min="6175" max="6175" width="11.77734375" style="11" customWidth="1"/>
    <col min="6176" max="6176" width="12" style="11" customWidth="1"/>
    <col min="6177" max="6400" width="27.5546875" style="11"/>
    <col min="6401" max="6401" width="19.44140625" style="11" customWidth="1"/>
    <col min="6402" max="6403" width="12.77734375" style="11" customWidth="1"/>
    <col min="6404" max="6404" width="13" style="11" customWidth="1"/>
    <col min="6405" max="6406" width="12.77734375" style="11" customWidth="1"/>
    <col min="6407" max="6409" width="0" style="11" hidden="1" customWidth="1"/>
    <col min="6410" max="6418" width="12.77734375" style="11" customWidth="1"/>
    <col min="6419" max="6419" width="0" style="11" hidden="1" customWidth="1"/>
    <col min="6420" max="6423" width="12.77734375" style="11" customWidth="1"/>
    <col min="6424" max="6424" width="1.77734375" style="11" customWidth="1"/>
    <col min="6425" max="6425" width="12.77734375" style="11" customWidth="1"/>
    <col min="6426" max="6426" width="1.77734375" style="11" customWidth="1"/>
    <col min="6427" max="6428" width="0" style="11" hidden="1" customWidth="1"/>
    <col min="6429" max="6429" width="12.77734375" style="11" customWidth="1"/>
    <col min="6430" max="6430" width="17.88671875" style="11" customWidth="1"/>
    <col min="6431" max="6431" width="11.77734375" style="11" customWidth="1"/>
    <col min="6432" max="6432" width="12" style="11" customWidth="1"/>
    <col min="6433" max="6656" width="27.5546875" style="11"/>
    <col min="6657" max="6657" width="19.44140625" style="11" customWidth="1"/>
    <col min="6658" max="6659" width="12.77734375" style="11" customWidth="1"/>
    <col min="6660" max="6660" width="13" style="11" customWidth="1"/>
    <col min="6661" max="6662" width="12.77734375" style="11" customWidth="1"/>
    <col min="6663" max="6665" width="0" style="11" hidden="1" customWidth="1"/>
    <col min="6666" max="6674" width="12.77734375" style="11" customWidth="1"/>
    <col min="6675" max="6675" width="0" style="11" hidden="1" customWidth="1"/>
    <col min="6676" max="6679" width="12.77734375" style="11" customWidth="1"/>
    <col min="6680" max="6680" width="1.77734375" style="11" customWidth="1"/>
    <col min="6681" max="6681" width="12.77734375" style="11" customWidth="1"/>
    <col min="6682" max="6682" width="1.77734375" style="11" customWidth="1"/>
    <col min="6683" max="6684" width="0" style="11" hidden="1" customWidth="1"/>
    <col min="6685" max="6685" width="12.77734375" style="11" customWidth="1"/>
    <col min="6686" max="6686" width="17.88671875" style="11" customWidth="1"/>
    <col min="6687" max="6687" width="11.77734375" style="11" customWidth="1"/>
    <col min="6688" max="6688" width="12" style="11" customWidth="1"/>
    <col min="6689" max="6912" width="27.5546875" style="11"/>
    <col min="6913" max="6913" width="19.44140625" style="11" customWidth="1"/>
    <col min="6914" max="6915" width="12.77734375" style="11" customWidth="1"/>
    <col min="6916" max="6916" width="13" style="11" customWidth="1"/>
    <col min="6917" max="6918" width="12.77734375" style="11" customWidth="1"/>
    <col min="6919" max="6921" width="0" style="11" hidden="1" customWidth="1"/>
    <col min="6922" max="6930" width="12.77734375" style="11" customWidth="1"/>
    <col min="6931" max="6931" width="0" style="11" hidden="1" customWidth="1"/>
    <col min="6932" max="6935" width="12.77734375" style="11" customWidth="1"/>
    <col min="6936" max="6936" width="1.77734375" style="11" customWidth="1"/>
    <col min="6937" max="6937" width="12.77734375" style="11" customWidth="1"/>
    <col min="6938" max="6938" width="1.77734375" style="11" customWidth="1"/>
    <col min="6939" max="6940" width="0" style="11" hidden="1" customWidth="1"/>
    <col min="6941" max="6941" width="12.77734375" style="11" customWidth="1"/>
    <col min="6942" max="6942" width="17.88671875" style="11" customWidth="1"/>
    <col min="6943" max="6943" width="11.77734375" style="11" customWidth="1"/>
    <col min="6944" max="6944" width="12" style="11" customWidth="1"/>
    <col min="6945" max="7168" width="27.5546875" style="11"/>
    <col min="7169" max="7169" width="19.44140625" style="11" customWidth="1"/>
    <col min="7170" max="7171" width="12.77734375" style="11" customWidth="1"/>
    <col min="7172" max="7172" width="13" style="11" customWidth="1"/>
    <col min="7173" max="7174" width="12.77734375" style="11" customWidth="1"/>
    <col min="7175" max="7177" width="0" style="11" hidden="1" customWidth="1"/>
    <col min="7178" max="7186" width="12.77734375" style="11" customWidth="1"/>
    <col min="7187" max="7187" width="0" style="11" hidden="1" customWidth="1"/>
    <col min="7188" max="7191" width="12.77734375" style="11" customWidth="1"/>
    <col min="7192" max="7192" width="1.77734375" style="11" customWidth="1"/>
    <col min="7193" max="7193" width="12.77734375" style="11" customWidth="1"/>
    <col min="7194" max="7194" width="1.77734375" style="11" customWidth="1"/>
    <col min="7195" max="7196" width="0" style="11" hidden="1" customWidth="1"/>
    <col min="7197" max="7197" width="12.77734375" style="11" customWidth="1"/>
    <col min="7198" max="7198" width="17.88671875" style="11" customWidth="1"/>
    <col min="7199" max="7199" width="11.77734375" style="11" customWidth="1"/>
    <col min="7200" max="7200" width="12" style="11" customWidth="1"/>
    <col min="7201" max="7424" width="27.5546875" style="11"/>
    <col min="7425" max="7425" width="19.44140625" style="11" customWidth="1"/>
    <col min="7426" max="7427" width="12.77734375" style="11" customWidth="1"/>
    <col min="7428" max="7428" width="13" style="11" customWidth="1"/>
    <col min="7429" max="7430" width="12.77734375" style="11" customWidth="1"/>
    <col min="7431" max="7433" width="0" style="11" hidden="1" customWidth="1"/>
    <col min="7434" max="7442" width="12.77734375" style="11" customWidth="1"/>
    <col min="7443" max="7443" width="0" style="11" hidden="1" customWidth="1"/>
    <col min="7444" max="7447" width="12.77734375" style="11" customWidth="1"/>
    <col min="7448" max="7448" width="1.77734375" style="11" customWidth="1"/>
    <col min="7449" max="7449" width="12.77734375" style="11" customWidth="1"/>
    <col min="7450" max="7450" width="1.77734375" style="11" customWidth="1"/>
    <col min="7451" max="7452" width="0" style="11" hidden="1" customWidth="1"/>
    <col min="7453" max="7453" width="12.77734375" style="11" customWidth="1"/>
    <col min="7454" max="7454" width="17.88671875" style="11" customWidth="1"/>
    <col min="7455" max="7455" width="11.77734375" style="11" customWidth="1"/>
    <col min="7456" max="7456" width="12" style="11" customWidth="1"/>
    <col min="7457" max="7680" width="27.5546875" style="11"/>
    <col min="7681" max="7681" width="19.44140625" style="11" customWidth="1"/>
    <col min="7682" max="7683" width="12.77734375" style="11" customWidth="1"/>
    <col min="7684" max="7684" width="13" style="11" customWidth="1"/>
    <col min="7685" max="7686" width="12.77734375" style="11" customWidth="1"/>
    <col min="7687" max="7689" width="0" style="11" hidden="1" customWidth="1"/>
    <col min="7690" max="7698" width="12.77734375" style="11" customWidth="1"/>
    <col min="7699" max="7699" width="0" style="11" hidden="1" customWidth="1"/>
    <col min="7700" max="7703" width="12.77734375" style="11" customWidth="1"/>
    <col min="7704" max="7704" width="1.77734375" style="11" customWidth="1"/>
    <col min="7705" max="7705" width="12.77734375" style="11" customWidth="1"/>
    <col min="7706" max="7706" width="1.77734375" style="11" customWidth="1"/>
    <col min="7707" max="7708" width="0" style="11" hidden="1" customWidth="1"/>
    <col min="7709" max="7709" width="12.77734375" style="11" customWidth="1"/>
    <col min="7710" max="7710" width="17.88671875" style="11" customWidth="1"/>
    <col min="7711" max="7711" width="11.77734375" style="11" customWidth="1"/>
    <col min="7712" max="7712" width="12" style="11" customWidth="1"/>
    <col min="7713" max="7936" width="27.5546875" style="11"/>
    <col min="7937" max="7937" width="19.44140625" style="11" customWidth="1"/>
    <col min="7938" max="7939" width="12.77734375" style="11" customWidth="1"/>
    <col min="7940" max="7940" width="13" style="11" customWidth="1"/>
    <col min="7941" max="7942" width="12.77734375" style="11" customWidth="1"/>
    <col min="7943" max="7945" width="0" style="11" hidden="1" customWidth="1"/>
    <col min="7946" max="7954" width="12.77734375" style="11" customWidth="1"/>
    <col min="7955" max="7955" width="0" style="11" hidden="1" customWidth="1"/>
    <col min="7956" max="7959" width="12.77734375" style="11" customWidth="1"/>
    <col min="7960" max="7960" width="1.77734375" style="11" customWidth="1"/>
    <col min="7961" max="7961" width="12.77734375" style="11" customWidth="1"/>
    <col min="7962" max="7962" width="1.77734375" style="11" customWidth="1"/>
    <col min="7963" max="7964" width="0" style="11" hidden="1" customWidth="1"/>
    <col min="7965" max="7965" width="12.77734375" style="11" customWidth="1"/>
    <col min="7966" max="7966" width="17.88671875" style="11" customWidth="1"/>
    <col min="7967" max="7967" width="11.77734375" style="11" customWidth="1"/>
    <col min="7968" max="7968" width="12" style="11" customWidth="1"/>
    <col min="7969" max="8192" width="27.5546875" style="11"/>
    <col min="8193" max="8193" width="19.44140625" style="11" customWidth="1"/>
    <col min="8194" max="8195" width="12.77734375" style="11" customWidth="1"/>
    <col min="8196" max="8196" width="13" style="11" customWidth="1"/>
    <col min="8197" max="8198" width="12.77734375" style="11" customWidth="1"/>
    <col min="8199" max="8201" width="0" style="11" hidden="1" customWidth="1"/>
    <col min="8202" max="8210" width="12.77734375" style="11" customWidth="1"/>
    <col min="8211" max="8211" width="0" style="11" hidden="1" customWidth="1"/>
    <col min="8212" max="8215" width="12.77734375" style="11" customWidth="1"/>
    <col min="8216" max="8216" width="1.77734375" style="11" customWidth="1"/>
    <col min="8217" max="8217" width="12.77734375" style="11" customWidth="1"/>
    <col min="8218" max="8218" width="1.77734375" style="11" customWidth="1"/>
    <col min="8219" max="8220" width="0" style="11" hidden="1" customWidth="1"/>
    <col min="8221" max="8221" width="12.77734375" style="11" customWidth="1"/>
    <col min="8222" max="8222" width="17.88671875" style="11" customWidth="1"/>
    <col min="8223" max="8223" width="11.77734375" style="11" customWidth="1"/>
    <col min="8224" max="8224" width="12" style="11" customWidth="1"/>
    <col min="8225" max="8448" width="27.5546875" style="11"/>
    <col min="8449" max="8449" width="19.44140625" style="11" customWidth="1"/>
    <col min="8450" max="8451" width="12.77734375" style="11" customWidth="1"/>
    <col min="8452" max="8452" width="13" style="11" customWidth="1"/>
    <col min="8453" max="8454" width="12.77734375" style="11" customWidth="1"/>
    <col min="8455" max="8457" width="0" style="11" hidden="1" customWidth="1"/>
    <col min="8458" max="8466" width="12.77734375" style="11" customWidth="1"/>
    <col min="8467" max="8467" width="0" style="11" hidden="1" customWidth="1"/>
    <col min="8468" max="8471" width="12.77734375" style="11" customWidth="1"/>
    <col min="8472" max="8472" width="1.77734375" style="11" customWidth="1"/>
    <col min="8473" max="8473" width="12.77734375" style="11" customWidth="1"/>
    <col min="8474" max="8474" width="1.77734375" style="11" customWidth="1"/>
    <col min="8475" max="8476" width="0" style="11" hidden="1" customWidth="1"/>
    <col min="8477" max="8477" width="12.77734375" style="11" customWidth="1"/>
    <col min="8478" max="8478" width="17.88671875" style="11" customWidth="1"/>
    <col min="8479" max="8479" width="11.77734375" style="11" customWidth="1"/>
    <col min="8480" max="8480" width="12" style="11" customWidth="1"/>
    <col min="8481" max="8704" width="27.5546875" style="11"/>
    <col min="8705" max="8705" width="19.44140625" style="11" customWidth="1"/>
    <col min="8706" max="8707" width="12.77734375" style="11" customWidth="1"/>
    <col min="8708" max="8708" width="13" style="11" customWidth="1"/>
    <col min="8709" max="8710" width="12.77734375" style="11" customWidth="1"/>
    <col min="8711" max="8713" width="0" style="11" hidden="1" customWidth="1"/>
    <col min="8714" max="8722" width="12.77734375" style="11" customWidth="1"/>
    <col min="8723" max="8723" width="0" style="11" hidden="1" customWidth="1"/>
    <col min="8724" max="8727" width="12.77734375" style="11" customWidth="1"/>
    <col min="8728" max="8728" width="1.77734375" style="11" customWidth="1"/>
    <col min="8729" max="8729" width="12.77734375" style="11" customWidth="1"/>
    <col min="8730" max="8730" width="1.77734375" style="11" customWidth="1"/>
    <col min="8731" max="8732" width="0" style="11" hidden="1" customWidth="1"/>
    <col min="8733" max="8733" width="12.77734375" style="11" customWidth="1"/>
    <col min="8734" max="8734" width="17.88671875" style="11" customWidth="1"/>
    <col min="8735" max="8735" width="11.77734375" style="11" customWidth="1"/>
    <col min="8736" max="8736" width="12" style="11" customWidth="1"/>
    <col min="8737" max="8960" width="27.5546875" style="11"/>
    <col min="8961" max="8961" width="19.44140625" style="11" customWidth="1"/>
    <col min="8962" max="8963" width="12.77734375" style="11" customWidth="1"/>
    <col min="8964" max="8964" width="13" style="11" customWidth="1"/>
    <col min="8965" max="8966" width="12.77734375" style="11" customWidth="1"/>
    <col min="8967" max="8969" width="0" style="11" hidden="1" customWidth="1"/>
    <col min="8970" max="8978" width="12.77734375" style="11" customWidth="1"/>
    <col min="8979" max="8979" width="0" style="11" hidden="1" customWidth="1"/>
    <col min="8980" max="8983" width="12.77734375" style="11" customWidth="1"/>
    <col min="8984" max="8984" width="1.77734375" style="11" customWidth="1"/>
    <col min="8985" max="8985" width="12.77734375" style="11" customWidth="1"/>
    <col min="8986" max="8986" width="1.77734375" style="11" customWidth="1"/>
    <col min="8987" max="8988" width="0" style="11" hidden="1" customWidth="1"/>
    <col min="8989" max="8989" width="12.77734375" style="11" customWidth="1"/>
    <col min="8990" max="8990" width="17.88671875" style="11" customWidth="1"/>
    <col min="8991" max="8991" width="11.77734375" style="11" customWidth="1"/>
    <col min="8992" max="8992" width="12" style="11" customWidth="1"/>
    <col min="8993" max="9216" width="27.5546875" style="11"/>
    <col min="9217" max="9217" width="19.44140625" style="11" customWidth="1"/>
    <col min="9218" max="9219" width="12.77734375" style="11" customWidth="1"/>
    <col min="9220" max="9220" width="13" style="11" customWidth="1"/>
    <col min="9221" max="9222" width="12.77734375" style="11" customWidth="1"/>
    <col min="9223" max="9225" width="0" style="11" hidden="1" customWidth="1"/>
    <col min="9226" max="9234" width="12.77734375" style="11" customWidth="1"/>
    <col min="9235" max="9235" width="0" style="11" hidden="1" customWidth="1"/>
    <col min="9236" max="9239" width="12.77734375" style="11" customWidth="1"/>
    <col min="9240" max="9240" width="1.77734375" style="11" customWidth="1"/>
    <col min="9241" max="9241" width="12.77734375" style="11" customWidth="1"/>
    <col min="9242" max="9242" width="1.77734375" style="11" customWidth="1"/>
    <col min="9243" max="9244" width="0" style="11" hidden="1" customWidth="1"/>
    <col min="9245" max="9245" width="12.77734375" style="11" customWidth="1"/>
    <col min="9246" max="9246" width="17.88671875" style="11" customWidth="1"/>
    <col min="9247" max="9247" width="11.77734375" style="11" customWidth="1"/>
    <col min="9248" max="9248" width="12" style="11" customWidth="1"/>
    <col min="9249" max="9472" width="27.5546875" style="11"/>
    <col min="9473" max="9473" width="19.44140625" style="11" customWidth="1"/>
    <col min="9474" max="9475" width="12.77734375" style="11" customWidth="1"/>
    <col min="9476" max="9476" width="13" style="11" customWidth="1"/>
    <col min="9477" max="9478" width="12.77734375" style="11" customWidth="1"/>
    <col min="9479" max="9481" width="0" style="11" hidden="1" customWidth="1"/>
    <col min="9482" max="9490" width="12.77734375" style="11" customWidth="1"/>
    <col min="9491" max="9491" width="0" style="11" hidden="1" customWidth="1"/>
    <col min="9492" max="9495" width="12.77734375" style="11" customWidth="1"/>
    <col min="9496" max="9496" width="1.77734375" style="11" customWidth="1"/>
    <col min="9497" max="9497" width="12.77734375" style="11" customWidth="1"/>
    <col min="9498" max="9498" width="1.77734375" style="11" customWidth="1"/>
    <col min="9499" max="9500" width="0" style="11" hidden="1" customWidth="1"/>
    <col min="9501" max="9501" width="12.77734375" style="11" customWidth="1"/>
    <col min="9502" max="9502" width="17.88671875" style="11" customWidth="1"/>
    <col min="9503" max="9503" width="11.77734375" style="11" customWidth="1"/>
    <col min="9504" max="9504" width="12" style="11" customWidth="1"/>
    <col min="9505" max="9728" width="27.5546875" style="11"/>
    <col min="9729" max="9729" width="19.44140625" style="11" customWidth="1"/>
    <col min="9730" max="9731" width="12.77734375" style="11" customWidth="1"/>
    <col min="9732" max="9732" width="13" style="11" customWidth="1"/>
    <col min="9733" max="9734" width="12.77734375" style="11" customWidth="1"/>
    <col min="9735" max="9737" width="0" style="11" hidden="1" customWidth="1"/>
    <col min="9738" max="9746" width="12.77734375" style="11" customWidth="1"/>
    <col min="9747" max="9747" width="0" style="11" hidden="1" customWidth="1"/>
    <col min="9748" max="9751" width="12.77734375" style="11" customWidth="1"/>
    <col min="9752" max="9752" width="1.77734375" style="11" customWidth="1"/>
    <col min="9753" max="9753" width="12.77734375" style="11" customWidth="1"/>
    <col min="9754" max="9754" width="1.77734375" style="11" customWidth="1"/>
    <col min="9755" max="9756" width="0" style="11" hidden="1" customWidth="1"/>
    <col min="9757" max="9757" width="12.77734375" style="11" customWidth="1"/>
    <col min="9758" max="9758" width="17.88671875" style="11" customWidth="1"/>
    <col min="9759" max="9759" width="11.77734375" style="11" customWidth="1"/>
    <col min="9760" max="9760" width="12" style="11" customWidth="1"/>
    <col min="9761" max="9984" width="27.5546875" style="11"/>
    <col min="9985" max="9985" width="19.44140625" style="11" customWidth="1"/>
    <col min="9986" max="9987" width="12.77734375" style="11" customWidth="1"/>
    <col min="9988" max="9988" width="13" style="11" customWidth="1"/>
    <col min="9989" max="9990" width="12.77734375" style="11" customWidth="1"/>
    <col min="9991" max="9993" width="0" style="11" hidden="1" customWidth="1"/>
    <col min="9994" max="10002" width="12.77734375" style="11" customWidth="1"/>
    <col min="10003" max="10003" width="0" style="11" hidden="1" customWidth="1"/>
    <col min="10004" max="10007" width="12.77734375" style="11" customWidth="1"/>
    <col min="10008" max="10008" width="1.77734375" style="11" customWidth="1"/>
    <col min="10009" max="10009" width="12.77734375" style="11" customWidth="1"/>
    <col min="10010" max="10010" width="1.77734375" style="11" customWidth="1"/>
    <col min="10011" max="10012" width="0" style="11" hidden="1" customWidth="1"/>
    <col min="10013" max="10013" width="12.77734375" style="11" customWidth="1"/>
    <col min="10014" max="10014" width="17.88671875" style="11" customWidth="1"/>
    <col min="10015" max="10015" width="11.77734375" style="11" customWidth="1"/>
    <col min="10016" max="10016" width="12" style="11" customWidth="1"/>
    <col min="10017" max="10240" width="27.5546875" style="11"/>
    <col min="10241" max="10241" width="19.44140625" style="11" customWidth="1"/>
    <col min="10242" max="10243" width="12.77734375" style="11" customWidth="1"/>
    <col min="10244" max="10244" width="13" style="11" customWidth="1"/>
    <col min="10245" max="10246" width="12.77734375" style="11" customWidth="1"/>
    <col min="10247" max="10249" width="0" style="11" hidden="1" customWidth="1"/>
    <col min="10250" max="10258" width="12.77734375" style="11" customWidth="1"/>
    <col min="10259" max="10259" width="0" style="11" hidden="1" customWidth="1"/>
    <col min="10260" max="10263" width="12.77734375" style="11" customWidth="1"/>
    <col min="10264" max="10264" width="1.77734375" style="11" customWidth="1"/>
    <col min="10265" max="10265" width="12.77734375" style="11" customWidth="1"/>
    <col min="10266" max="10266" width="1.77734375" style="11" customWidth="1"/>
    <col min="10267" max="10268" width="0" style="11" hidden="1" customWidth="1"/>
    <col min="10269" max="10269" width="12.77734375" style="11" customWidth="1"/>
    <col min="10270" max="10270" width="17.88671875" style="11" customWidth="1"/>
    <col min="10271" max="10271" width="11.77734375" style="11" customWidth="1"/>
    <col min="10272" max="10272" width="12" style="11" customWidth="1"/>
    <col min="10273" max="10496" width="27.5546875" style="11"/>
    <col min="10497" max="10497" width="19.44140625" style="11" customWidth="1"/>
    <col min="10498" max="10499" width="12.77734375" style="11" customWidth="1"/>
    <col min="10500" max="10500" width="13" style="11" customWidth="1"/>
    <col min="10501" max="10502" width="12.77734375" style="11" customWidth="1"/>
    <col min="10503" max="10505" width="0" style="11" hidden="1" customWidth="1"/>
    <col min="10506" max="10514" width="12.77734375" style="11" customWidth="1"/>
    <col min="10515" max="10515" width="0" style="11" hidden="1" customWidth="1"/>
    <col min="10516" max="10519" width="12.77734375" style="11" customWidth="1"/>
    <col min="10520" max="10520" width="1.77734375" style="11" customWidth="1"/>
    <col min="10521" max="10521" width="12.77734375" style="11" customWidth="1"/>
    <col min="10522" max="10522" width="1.77734375" style="11" customWidth="1"/>
    <col min="10523" max="10524" width="0" style="11" hidden="1" customWidth="1"/>
    <col min="10525" max="10525" width="12.77734375" style="11" customWidth="1"/>
    <col min="10526" max="10526" width="17.88671875" style="11" customWidth="1"/>
    <col min="10527" max="10527" width="11.77734375" style="11" customWidth="1"/>
    <col min="10528" max="10528" width="12" style="11" customWidth="1"/>
    <col min="10529" max="10752" width="27.5546875" style="11"/>
    <col min="10753" max="10753" width="19.44140625" style="11" customWidth="1"/>
    <col min="10754" max="10755" width="12.77734375" style="11" customWidth="1"/>
    <col min="10756" max="10756" width="13" style="11" customWidth="1"/>
    <col min="10757" max="10758" width="12.77734375" style="11" customWidth="1"/>
    <col min="10759" max="10761" width="0" style="11" hidden="1" customWidth="1"/>
    <col min="10762" max="10770" width="12.77734375" style="11" customWidth="1"/>
    <col min="10771" max="10771" width="0" style="11" hidden="1" customWidth="1"/>
    <col min="10772" max="10775" width="12.77734375" style="11" customWidth="1"/>
    <col min="10776" max="10776" width="1.77734375" style="11" customWidth="1"/>
    <col min="10777" max="10777" width="12.77734375" style="11" customWidth="1"/>
    <col min="10778" max="10778" width="1.77734375" style="11" customWidth="1"/>
    <col min="10779" max="10780" width="0" style="11" hidden="1" customWidth="1"/>
    <col min="10781" max="10781" width="12.77734375" style="11" customWidth="1"/>
    <col min="10782" max="10782" width="17.88671875" style="11" customWidth="1"/>
    <col min="10783" max="10783" width="11.77734375" style="11" customWidth="1"/>
    <col min="10784" max="10784" width="12" style="11" customWidth="1"/>
    <col min="10785" max="11008" width="27.5546875" style="11"/>
    <col min="11009" max="11009" width="19.44140625" style="11" customWidth="1"/>
    <col min="11010" max="11011" width="12.77734375" style="11" customWidth="1"/>
    <col min="11012" max="11012" width="13" style="11" customWidth="1"/>
    <col min="11013" max="11014" width="12.77734375" style="11" customWidth="1"/>
    <col min="11015" max="11017" width="0" style="11" hidden="1" customWidth="1"/>
    <col min="11018" max="11026" width="12.77734375" style="11" customWidth="1"/>
    <col min="11027" max="11027" width="0" style="11" hidden="1" customWidth="1"/>
    <col min="11028" max="11031" width="12.77734375" style="11" customWidth="1"/>
    <col min="11032" max="11032" width="1.77734375" style="11" customWidth="1"/>
    <col min="11033" max="11033" width="12.77734375" style="11" customWidth="1"/>
    <col min="11034" max="11034" width="1.77734375" style="11" customWidth="1"/>
    <col min="11035" max="11036" width="0" style="11" hidden="1" customWidth="1"/>
    <col min="11037" max="11037" width="12.77734375" style="11" customWidth="1"/>
    <col min="11038" max="11038" width="17.88671875" style="11" customWidth="1"/>
    <col min="11039" max="11039" width="11.77734375" style="11" customWidth="1"/>
    <col min="11040" max="11040" width="12" style="11" customWidth="1"/>
    <col min="11041" max="11264" width="27.5546875" style="11"/>
    <col min="11265" max="11265" width="19.44140625" style="11" customWidth="1"/>
    <col min="11266" max="11267" width="12.77734375" style="11" customWidth="1"/>
    <col min="11268" max="11268" width="13" style="11" customWidth="1"/>
    <col min="11269" max="11270" width="12.77734375" style="11" customWidth="1"/>
    <col min="11271" max="11273" width="0" style="11" hidden="1" customWidth="1"/>
    <col min="11274" max="11282" width="12.77734375" style="11" customWidth="1"/>
    <col min="11283" max="11283" width="0" style="11" hidden="1" customWidth="1"/>
    <col min="11284" max="11287" width="12.77734375" style="11" customWidth="1"/>
    <col min="11288" max="11288" width="1.77734375" style="11" customWidth="1"/>
    <col min="11289" max="11289" width="12.77734375" style="11" customWidth="1"/>
    <col min="11290" max="11290" width="1.77734375" style="11" customWidth="1"/>
    <col min="11291" max="11292" width="0" style="11" hidden="1" customWidth="1"/>
    <col min="11293" max="11293" width="12.77734375" style="11" customWidth="1"/>
    <col min="11294" max="11294" width="17.88671875" style="11" customWidth="1"/>
    <col min="11295" max="11295" width="11.77734375" style="11" customWidth="1"/>
    <col min="11296" max="11296" width="12" style="11" customWidth="1"/>
    <col min="11297" max="11520" width="27.5546875" style="11"/>
    <col min="11521" max="11521" width="19.44140625" style="11" customWidth="1"/>
    <col min="11522" max="11523" width="12.77734375" style="11" customWidth="1"/>
    <col min="11524" max="11524" width="13" style="11" customWidth="1"/>
    <col min="11525" max="11526" width="12.77734375" style="11" customWidth="1"/>
    <col min="11527" max="11529" width="0" style="11" hidden="1" customWidth="1"/>
    <col min="11530" max="11538" width="12.77734375" style="11" customWidth="1"/>
    <col min="11539" max="11539" width="0" style="11" hidden="1" customWidth="1"/>
    <col min="11540" max="11543" width="12.77734375" style="11" customWidth="1"/>
    <col min="11544" max="11544" width="1.77734375" style="11" customWidth="1"/>
    <col min="11545" max="11545" width="12.77734375" style="11" customWidth="1"/>
    <col min="11546" max="11546" width="1.77734375" style="11" customWidth="1"/>
    <col min="11547" max="11548" width="0" style="11" hidden="1" customWidth="1"/>
    <col min="11549" max="11549" width="12.77734375" style="11" customWidth="1"/>
    <col min="11550" max="11550" width="17.88671875" style="11" customWidth="1"/>
    <col min="11551" max="11551" width="11.77734375" style="11" customWidth="1"/>
    <col min="11552" max="11552" width="12" style="11" customWidth="1"/>
    <col min="11553" max="11776" width="27.5546875" style="11"/>
    <col min="11777" max="11777" width="19.44140625" style="11" customWidth="1"/>
    <col min="11778" max="11779" width="12.77734375" style="11" customWidth="1"/>
    <col min="11780" max="11780" width="13" style="11" customWidth="1"/>
    <col min="11781" max="11782" width="12.77734375" style="11" customWidth="1"/>
    <col min="11783" max="11785" width="0" style="11" hidden="1" customWidth="1"/>
    <col min="11786" max="11794" width="12.77734375" style="11" customWidth="1"/>
    <col min="11795" max="11795" width="0" style="11" hidden="1" customWidth="1"/>
    <col min="11796" max="11799" width="12.77734375" style="11" customWidth="1"/>
    <col min="11800" max="11800" width="1.77734375" style="11" customWidth="1"/>
    <col min="11801" max="11801" width="12.77734375" style="11" customWidth="1"/>
    <col min="11802" max="11802" width="1.77734375" style="11" customWidth="1"/>
    <col min="11803" max="11804" width="0" style="11" hidden="1" customWidth="1"/>
    <col min="11805" max="11805" width="12.77734375" style="11" customWidth="1"/>
    <col min="11806" max="11806" width="17.88671875" style="11" customWidth="1"/>
    <col min="11807" max="11807" width="11.77734375" style="11" customWidth="1"/>
    <col min="11808" max="11808" width="12" style="11" customWidth="1"/>
    <col min="11809" max="12032" width="27.5546875" style="11"/>
    <col min="12033" max="12033" width="19.44140625" style="11" customWidth="1"/>
    <col min="12034" max="12035" width="12.77734375" style="11" customWidth="1"/>
    <col min="12036" max="12036" width="13" style="11" customWidth="1"/>
    <col min="12037" max="12038" width="12.77734375" style="11" customWidth="1"/>
    <col min="12039" max="12041" width="0" style="11" hidden="1" customWidth="1"/>
    <col min="12042" max="12050" width="12.77734375" style="11" customWidth="1"/>
    <col min="12051" max="12051" width="0" style="11" hidden="1" customWidth="1"/>
    <col min="12052" max="12055" width="12.77734375" style="11" customWidth="1"/>
    <col min="12056" max="12056" width="1.77734375" style="11" customWidth="1"/>
    <col min="12057" max="12057" width="12.77734375" style="11" customWidth="1"/>
    <col min="12058" max="12058" width="1.77734375" style="11" customWidth="1"/>
    <col min="12059" max="12060" width="0" style="11" hidden="1" customWidth="1"/>
    <col min="12061" max="12061" width="12.77734375" style="11" customWidth="1"/>
    <col min="12062" max="12062" width="17.88671875" style="11" customWidth="1"/>
    <col min="12063" max="12063" width="11.77734375" style="11" customWidth="1"/>
    <col min="12064" max="12064" width="12" style="11" customWidth="1"/>
    <col min="12065" max="12288" width="27.5546875" style="11"/>
    <col min="12289" max="12289" width="19.44140625" style="11" customWidth="1"/>
    <col min="12290" max="12291" width="12.77734375" style="11" customWidth="1"/>
    <col min="12292" max="12292" width="13" style="11" customWidth="1"/>
    <col min="12293" max="12294" width="12.77734375" style="11" customWidth="1"/>
    <col min="12295" max="12297" width="0" style="11" hidden="1" customWidth="1"/>
    <col min="12298" max="12306" width="12.77734375" style="11" customWidth="1"/>
    <col min="12307" max="12307" width="0" style="11" hidden="1" customWidth="1"/>
    <col min="12308" max="12311" width="12.77734375" style="11" customWidth="1"/>
    <col min="12312" max="12312" width="1.77734375" style="11" customWidth="1"/>
    <col min="12313" max="12313" width="12.77734375" style="11" customWidth="1"/>
    <col min="12314" max="12314" width="1.77734375" style="11" customWidth="1"/>
    <col min="12315" max="12316" width="0" style="11" hidden="1" customWidth="1"/>
    <col min="12317" max="12317" width="12.77734375" style="11" customWidth="1"/>
    <col min="12318" max="12318" width="17.88671875" style="11" customWidth="1"/>
    <col min="12319" max="12319" width="11.77734375" style="11" customWidth="1"/>
    <col min="12320" max="12320" width="12" style="11" customWidth="1"/>
    <col min="12321" max="12544" width="27.5546875" style="11"/>
    <col min="12545" max="12545" width="19.44140625" style="11" customWidth="1"/>
    <col min="12546" max="12547" width="12.77734375" style="11" customWidth="1"/>
    <col min="12548" max="12548" width="13" style="11" customWidth="1"/>
    <col min="12549" max="12550" width="12.77734375" style="11" customWidth="1"/>
    <col min="12551" max="12553" width="0" style="11" hidden="1" customWidth="1"/>
    <col min="12554" max="12562" width="12.77734375" style="11" customWidth="1"/>
    <col min="12563" max="12563" width="0" style="11" hidden="1" customWidth="1"/>
    <col min="12564" max="12567" width="12.77734375" style="11" customWidth="1"/>
    <col min="12568" max="12568" width="1.77734375" style="11" customWidth="1"/>
    <col min="12569" max="12569" width="12.77734375" style="11" customWidth="1"/>
    <col min="12570" max="12570" width="1.77734375" style="11" customWidth="1"/>
    <col min="12571" max="12572" width="0" style="11" hidden="1" customWidth="1"/>
    <col min="12573" max="12573" width="12.77734375" style="11" customWidth="1"/>
    <col min="12574" max="12574" width="17.88671875" style="11" customWidth="1"/>
    <col min="12575" max="12575" width="11.77734375" style="11" customWidth="1"/>
    <col min="12576" max="12576" width="12" style="11" customWidth="1"/>
    <col min="12577" max="12800" width="27.5546875" style="11"/>
    <col min="12801" max="12801" width="19.44140625" style="11" customWidth="1"/>
    <col min="12802" max="12803" width="12.77734375" style="11" customWidth="1"/>
    <col min="12804" max="12804" width="13" style="11" customWidth="1"/>
    <col min="12805" max="12806" width="12.77734375" style="11" customWidth="1"/>
    <col min="12807" max="12809" width="0" style="11" hidden="1" customWidth="1"/>
    <col min="12810" max="12818" width="12.77734375" style="11" customWidth="1"/>
    <col min="12819" max="12819" width="0" style="11" hidden="1" customWidth="1"/>
    <col min="12820" max="12823" width="12.77734375" style="11" customWidth="1"/>
    <col min="12824" max="12824" width="1.77734375" style="11" customWidth="1"/>
    <col min="12825" max="12825" width="12.77734375" style="11" customWidth="1"/>
    <col min="12826" max="12826" width="1.77734375" style="11" customWidth="1"/>
    <col min="12827" max="12828" width="0" style="11" hidden="1" customWidth="1"/>
    <col min="12829" max="12829" width="12.77734375" style="11" customWidth="1"/>
    <col min="12830" max="12830" width="17.88671875" style="11" customWidth="1"/>
    <col min="12831" max="12831" width="11.77734375" style="11" customWidth="1"/>
    <col min="12832" max="12832" width="12" style="11" customWidth="1"/>
    <col min="12833" max="13056" width="27.5546875" style="11"/>
    <col min="13057" max="13057" width="19.44140625" style="11" customWidth="1"/>
    <col min="13058" max="13059" width="12.77734375" style="11" customWidth="1"/>
    <col min="13060" max="13060" width="13" style="11" customWidth="1"/>
    <col min="13061" max="13062" width="12.77734375" style="11" customWidth="1"/>
    <col min="13063" max="13065" width="0" style="11" hidden="1" customWidth="1"/>
    <col min="13066" max="13074" width="12.77734375" style="11" customWidth="1"/>
    <col min="13075" max="13075" width="0" style="11" hidden="1" customWidth="1"/>
    <col min="13076" max="13079" width="12.77734375" style="11" customWidth="1"/>
    <col min="13080" max="13080" width="1.77734375" style="11" customWidth="1"/>
    <col min="13081" max="13081" width="12.77734375" style="11" customWidth="1"/>
    <col min="13082" max="13082" width="1.77734375" style="11" customWidth="1"/>
    <col min="13083" max="13084" width="0" style="11" hidden="1" customWidth="1"/>
    <col min="13085" max="13085" width="12.77734375" style="11" customWidth="1"/>
    <col min="13086" max="13086" width="17.88671875" style="11" customWidth="1"/>
    <col min="13087" max="13087" width="11.77734375" style="11" customWidth="1"/>
    <col min="13088" max="13088" width="12" style="11" customWidth="1"/>
    <col min="13089" max="13312" width="27.5546875" style="11"/>
    <col min="13313" max="13313" width="19.44140625" style="11" customWidth="1"/>
    <col min="13314" max="13315" width="12.77734375" style="11" customWidth="1"/>
    <col min="13316" max="13316" width="13" style="11" customWidth="1"/>
    <col min="13317" max="13318" width="12.77734375" style="11" customWidth="1"/>
    <col min="13319" max="13321" width="0" style="11" hidden="1" customWidth="1"/>
    <col min="13322" max="13330" width="12.77734375" style="11" customWidth="1"/>
    <col min="13331" max="13331" width="0" style="11" hidden="1" customWidth="1"/>
    <col min="13332" max="13335" width="12.77734375" style="11" customWidth="1"/>
    <col min="13336" max="13336" width="1.77734375" style="11" customWidth="1"/>
    <col min="13337" max="13337" width="12.77734375" style="11" customWidth="1"/>
    <col min="13338" max="13338" width="1.77734375" style="11" customWidth="1"/>
    <col min="13339" max="13340" width="0" style="11" hidden="1" customWidth="1"/>
    <col min="13341" max="13341" width="12.77734375" style="11" customWidth="1"/>
    <col min="13342" max="13342" width="17.88671875" style="11" customWidth="1"/>
    <col min="13343" max="13343" width="11.77734375" style="11" customWidth="1"/>
    <col min="13344" max="13344" width="12" style="11" customWidth="1"/>
    <col min="13345" max="13568" width="27.5546875" style="11"/>
    <col min="13569" max="13569" width="19.44140625" style="11" customWidth="1"/>
    <col min="13570" max="13571" width="12.77734375" style="11" customWidth="1"/>
    <col min="13572" max="13572" width="13" style="11" customWidth="1"/>
    <col min="13573" max="13574" width="12.77734375" style="11" customWidth="1"/>
    <col min="13575" max="13577" width="0" style="11" hidden="1" customWidth="1"/>
    <col min="13578" max="13586" width="12.77734375" style="11" customWidth="1"/>
    <col min="13587" max="13587" width="0" style="11" hidden="1" customWidth="1"/>
    <col min="13588" max="13591" width="12.77734375" style="11" customWidth="1"/>
    <col min="13592" max="13592" width="1.77734375" style="11" customWidth="1"/>
    <col min="13593" max="13593" width="12.77734375" style="11" customWidth="1"/>
    <col min="13594" max="13594" width="1.77734375" style="11" customWidth="1"/>
    <col min="13595" max="13596" width="0" style="11" hidden="1" customWidth="1"/>
    <col min="13597" max="13597" width="12.77734375" style="11" customWidth="1"/>
    <col min="13598" max="13598" width="17.88671875" style="11" customWidth="1"/>
    <col min="13599" max="13599" width="11.77734375" style="11" customWidth="1"/>
    <col min="13600" max="13600" width="12" style="11" customWidth="1"/>
    <col min="13601" max="13824" width="27.5546875" style="11"/>
    <col min="13825" max="13825" width="19.44140625" style="11" customWidth="1"/>
    <col min="13826" max="13827" width="12.77734375" style="11" customWidth="1"/>
    <col min="13828" max="13828" width="13" style="11" customWidth="1"/>
    <col min="13829" max="13830" width="12.77734375" style="11" customWidth="1"/>
    <col min="13831" max="13833" width="0" style="11" hidden="1" customWidth="1"/>
    <col min="13834" max="13842" width="12.77734375" style="11" customWidth="1"/>
    <col min="13843" max="13843" width="0" style="11" hidden="1" customWidth="1"/>
    <col min="13844" max="13847" width="12.77734375" style="11" customWidth="1"/>
    <col min="13848" max="13848" width="1.77734375" style="11" customWidth="1"/>
    <col min="13849" max="13849" width="12.77734375" style="11" customWidth="1"/>
    <col min="13850" max="13850" width="1.77734375" style="11" customWidth="1"/>
    <col min="13851" max="13852" width="0" style="11" hidden="1" customWidth="1"/>
    <col min="13853" max="13853" width="12.77734375" style="11" customWidth="1"/>
    <col min="13854" max="13854" width="17.88671875" style="11" customWidth="1"/>
    <col min="13855" max="13855" width="11.77734375" style="11" customWidth="1"/>
    <col min="13856" max="13856" width="12" style="11" customWidth="1"/>
    <col min="13857" max="14080" width="27.5546875" style="11"/>
    <col min="14081" max="14081" width="19.44140625" style="11" customWidth="1"/>
    <col min="14082" max="14083" width="12.77734375" style="11" customWidth="1"/>
    <col min="14084" max="14084" width="13" style="11" customWidth="1"/>
    <col min="14085" max="14086" width="12.77734375" style="11" customWidth="1"/>
    <col min="14087" max="14089" width="0" style="11" hidden="1" customWidth="1"/>
    <col min="14090" max="14098" width="12.77734375" style="11" customWidth="1"/>
    <col min="14099" max="14099" width="0" style="11" hidden="1" customWidth="1"/>
    <col min="14100" max="14103" width="12.77734375" style="11" customWidth="1"/>
    <col min="14104" max="14104" width="1.77734375" style="11" customWidth="1"/>
    <col min="14105" max="14105" width="12.77734375" style="11" customWidth="1"/>
    <col min="14106" max="14106" width="1.77734375" style="11" customWidth="1"/>
    <col min="14107" max="14108" width="0" style="11" hidden="1" customWidth="1"/>
    <col min="14109" max="14109" width="12.77734375" style="11" customWidth="1"/>
    <col min="14110" max="14110" width="17.88671875" style="11" customWidth="1"/>
    <col min="14111" max="14111" width="11.77734375" style="11" customWidth="1"/>
    <col min="14112" max="14112" width="12" style="11" customWidth="1"/>
    <col min="14113" max="14336" width="27.5546875" style="11"/>
    <col min="14337" max="14337" width="19.44140625" style="11" customWidth="1"/>
    <col min="14338" max="14339" width="12.77734375" style="11" customWidth="1"/>
    <col min="14340" max="14340" width="13" style="11" customWidth="1"/>
    <col min="14341" max="14342" width="12.77734375" style="11" customWidth="1"/>
    <col min="14343" max="14345" width="0" style="11" hidden="1" customWidth="1"/>
    <col min="14346" max="14354" width="12.77734375" style="11" customWidth="1"/>
    <col min="14355" max="14355" width="0" style="11" hidden="1" customWidth="1"/>
    <col min="14356" max="14359" width="12.77734375" style="11" customWidth="1"/>
    <col min="14360" max="14360" width="1.77734375" style="11" customWidth="1"/>
    <col min="14361" max="14361" width="12.77734375" style="11" customWidth="1"/>
    <col min="14362" max="14362" width="1.77734375" style="11" customWidth="1"/>
    <col min="14363" max="14364" width="0" style="11" hidden="1" customWidth="1"/>
    <col min="14365" max="14365" width="12.77734375" style="11" customWidth="1"/>
    <col min="14366" max="14366" width="17.88671875" style="11" customWidth="1"/>
    <col min="14367" max="14367" width="11.77734375" style="11" customWidth="1"/>
    <col min="14368" max="14368" width="12" style="11" customWidth="1"/>
    <col min="14369" max="14592" width="27.5546875" style="11"/>
    <col min="14593" max="14593" width="19.44140625" style="11" customWidth="1"/>
    <col min="14594" max="14595" width="12.77734375" style="11" customWidth="1"/>
    <col min="14596" max="14596" width="13" style="11" customWidth="1"/>
    <col min="14597" max="14598" width="12.77734375" style="11" customWidth="1"/>
    <col min="14599" max="14601" width="0" style="11" hidden="1" customWidth="1"/>
    <col min="14602" max="14610" width="12.77734375" style="11" customWidth="1"/>
    <col min="14611" max="14611" width="0" style="11" hidden="1" customWidth="1"/>
    <col min="14612" max="14615" width="12.77734375" style="11" customWidth="1"/>
    <col min="14616" max="14616" width="1.77734375" style="11" customWidth="1"/>
    <col min="14617" max="14617" width="12.77734375" style="11" customWidth="1"/>
    <col min="14618" max="14618" width="1.77734375" style="11" customWidth="1"/>
    <col min="14619" max="14620" width="0" style="11" hidden="1" customWidth="1"/>
    <col min="14621" max="14621" width="12.77734375" style="11" customWidth="1"/>
    <col min="14622" max="14622" width="17.88671875" style="11" customWidth="1"/>
    <col min="14623" max="14623" width="11.77734375" style="11" customWidth="1"/>
    <col min="14624" max="14624" width="12" style="11" customWidth="1"/>
    <col min="14625" max="14848" width="27.5546875" style="11"/>
    <col min="14849" max="14849" width="19.44140625" style="11" customWidth="1"/>
    <col min="14850" max="14851" width="12.77734375" style="11" customWidth="1"/>
    <col min="14852" max="14852" width="13" style="11" customWidth="1"/>
    <col min="14853" max="14854" width="12.77734375" style="11" customWidth="1"/>
    <col min="14855" max="14857" width="0" style="11" hidden="1" customWidth="1"/>
    <col min="14858" max="14866" width="12.77734375" style="11" customWidth="1"/>
    <col min="14867" max="14867" width="0" style="11" hidden="1" customWidth="1"/>
    <col min="14868" max="14871" width="12.77734375" style="11" customWidth="1"/>
    <col min="14872" max="14872" width="1.77734375" style="11" customWidth="1"/>
    <col min="14873" max="14873" width="12.77734375" style="11" customWidth="1"/>
    <col min="14874" max="14874" width="1.77734375" style="11" customWidth="1"/>
    <col min="14875" max="14876" width="0" style="11" hidden="1" customWidth="1"/>
    <col min="14877" max="14877" width="12.77734375" style="11" customWidth="1"/>
    <col min="14878" max="14878" width="17.88671875" style="11" customWidth="1"/>
    <col min="14879" max="14879" width="11.77734375" style="11" customWidth="1"/>
    <col min="14880" max="14880" width="12" style="11" customWidth="1"/>
    <col min="14881" max="15104" width="27.5546875" style="11"/>
    <col min="15105" max="15105" width="19.44140625" style="11" customWidth="1"/>
    <col min="15106" max="15107" width="12.77734375" style="11" customWidth="1"/>
    <col min="15108" max="15108" width="13" style="11" customWidth="1"/>
    <col min="15109" max="15110" width="12.77734375" style="11" customWidth="1"/>
    <col min="15111" max="15113" width="0" style="11" hidden="1" customWidth="1"/>
    <col min="15114" max="15122" width="12.77734375" style="11" customWidth="1"/>
    <col min="15123" max="15123" width="0" style="11" hidden="1" customWidth="1"/>
    <col min="15124" max="15127" width="12.77734375" style="11" customWidth="1"/>
    <col min="15128" max="15128" width="1.77734375" style="11" customWidth="1"/>
    <col min="15129" max="15129" width="12.77734375" style="11" customWidth="1"/>
    <col min="15130" max="15130" width="1.77734375" style="11" customWidth="1"/>
    <col min="15131" max="15132" width="0" style="11" hidden="1" customWidth="1"/>
    <col min="15133" max="15133" width="12.77734375" style="11" customWidth="1"/>
    <col min="15134" max="15134" width="17.88671875" style="11" customWidth="1"/>
    <col min="15135" max="15135" width="11.77734375" style="11" customWidth="1"/>
    <col min="15136" max="15136" width="12" style="11" customWidth="1"/>
    <col min="15137" max="15360" width="27.5546875" style="11"/>
    <col min="15361" max="15361" width="19.44140625" style="11" customWidth="1"/>
    <col min="15362" max="15363" width="12.77734375" style="11" customWidth="1"/>
    <col min="15364" max="15364" width="13" style="11" customWidth="1"/>
    <col min="15365" max="15366" width="12.77734375" style="11" customWidth="1"/>
    <col min="15367" max="15369" width="0" style="11" hidden="1" customWidth="1"/>
    <col min="15370" max="15378" width="12.77734375" style="11" customWidth="1"/>
    <col min="15379" max="15379" width="0" style="11" hidden="1" customWidth="1"/>
    <col min="15380" max="15383" width="12.77734375" style="11" customWidth="1"/>
    <col min="15384" max="15384" width="1.77734375" style="11" customWidth="1"/>
    <col min="15385" max="15385" width="12.77734375" style="11" customWidth="1"/>
    <col min="15386" max="15386" width="1.77734375" style="11" customWidth="1"/>
    <col min="15387" max="15388" width="0" style="11" hidden="1" customWidth="1"/>
    <col min="15389" max="15389" width="12.77734375" style="11" customWidth="1"/>
    <col min="15390" max="15390" width="17.88671875" style="11" customWidth="1"/>
    <col min="15391" max="15391" width="11.77734375" style="11" customWidth="1"/>
    <col min="15392" max="15392" width="12" style="11" customWidth="1"/>
    <col min="15393" max="15616" width="27.5546875" style="11"/>
    <col min="15617" max="15617" width="19.44140625" style="11" customWidth="1"/>
    <col min="15618" max="15619" width="12.77734375" style="11" customWidth="1"/>
    <col min="15620" max="15620" width="13" style="11" customWidth="1"/>
    <col min="15621" max="15622" width="12.77734375" style="11" customWidth="1"/>
    <col min="15623" max="15625" width="0" style="11" hidden="1" customWidth="1"/>
    <col min="15626" max="15634" width="12.77734375" style="11" customWidth="1"/>
    <col min="15635" max="15635" width="0" style="11" hidden="1" customWidth="1"/>
    <col min="15636" max="15639" width="12.77734375" style="11" customWidth="1"/>
    <col min="15640" max="15640" width="1.77734375" style="11" customWidth="1"/>
    <col min="15641" max="15641" width="12.77734375" style="11" customWidth="1"/>
    <col min="15642" max="15642" width="1.77734375" style="11" customWidth="1"/>
    <col min="15643" max="15644" width="0" style="11" hidden="1" customWidth="1"/>
    <col min="15645" max="15645" width="12.77734375" style="11" customWidth="1"/>
    <col min="15646" max="15646" width="17.88671875" style="11" customWidth="1"/>
    <col min="15647" max="15647" width="11.77734375" style="11" customWidth="1"/>
    <col min="15648" max="15648" width="12" style="11" customWidth="1"/>
    <col min="15649" max="15872" width="27.5546875" style="11"/>
    <col min="15873" max="15873" width="19.44140625" style="11" customWidth="1"/>
    <col min="15874" max="15875" width="12.77734375" style="11" customWidth="1"/>
    <col min="15876" max="15876" width="13" style="11" customWidth="1"/>
    <col min="15877" max="15878" width="12.77734375" style="11" customWidth="1"/>
    <col min="15879" max="15881" width="0" style="11" hidden="1" customWidth="1"/>
    <col min="15882" max="15890" width="12.77734375" style="11" customWidth="1"/>
    <col min="15891" max="15891" width="0" style="11" hidden="1" customWidth="1"/>
    <col min="15892" max="15895" width="12.77734375" style="11" customWidth="1"/>
    <col min="15896" max="15896" width="1.77734375" style="11" customWidth="1"/>
    <col min="15897" max="15897" width="12.77734375" style="11" customWidth="1"/>
    <col min="15898" max="15898" width="1.77734375" style="11" customWidth="1"/>
    <col min="15899" max="15900" width="0" style="11" hidden="1" customWidth="1"/>
    <col min="15901" max="15901" width="12.77734375" style="11" customWidth="1"/>
    <col min="15902" max="15902" width="17.88671875" style="11" customWidth="1"/>
    <col min="15903" max="15903" width="11.77734375" style="11" customWidth="1"/>
    <col min="15904" max="15904" width="12" style="11" customWidth="1"/>
    <col min="15905" max="16128" width="27.5546875" style="11"/>
    <col min="16129" max="16129" width="19.44140625" style="11" customWidth="1"/>
    <col min="16130" max="16131" width="12.77734375" style="11" customWidth="1"/>
    <col min="16132" max="16132" width="13" style="11" customWidth="1"/>
    <col min="16133" max="16134" width="12.77734375" style="11" customWidth="1"/>
    <col min="16135" max="16137" width="0" style="11" hidden="1" customWidth="1"/>
    <col min="16138" max="16146" width="12.77734375" style="11" customWidth="1"/>
    <col min="16147" max="16147" width="0" style="11" hidden="1" customWidth="1"/>
    <col min="16148" max="16151" width="12.77734375" style="11" customWidth="1"/>
    <col min="16152" max="16152" width="1.77734375" style="11" customWidth="1"/>
    <col min="16153" max="16153" width="12.77734375" style="11" customWidth="1"/>
    <col min="16154" max="16154" width="1.77734375" style="11" customWidth="1"/>
    <col min="16155" max="16156" width="0" style="11" hidden="1" customWidth="1"/>
    <col min="16157" max="16157" width="12.77734375" style="11" customWidth="1"/>
    <col min="16158" max="16158" width="17.88671875" style="11" customWidth="1"/>
    <col min="16159" max="16159" width="11.77734375" style="11" customWidth="1"/>
    <col min="16160" max="16160" width="12" style="11" customWidth="1"/>
    <col min="16161" max="16384" width="27.5546875" style="11"/>
  </cols>
  <sheetData>
    <row r="1" spans="1:52" ht="36.75" customHeight="1" x14ac:dyDescent="0.25">
      <c r="A1" s="8"/>
      <c r="B1" s="9"/>
      <c r="C1" s="10"/>
      <c r="D1" s="9"/>
      <c r="E1" s="9"/>
      <c r="F1" s="9"/>
      <c r="G1" s="9"/>
      <c r="H1" s="9"/>
      <c r="I1" s="9"/>
      <c r="J1" s="9"/>
      <c r="K1" s="9"/>
      <c r="M1" s="50"/>
      <c r="O1" s="9"/>
      <c r="P1" s="9"/>
      <c r="Q1" s="9"/>
      <c r="R1" s="9"/>
      <c r="S1" s="9"/>
      <c r="T1" s="9"/>
      <c r="U1" s="9"/>
      <c r="V1" s="9"/>
      <c r="W1" s="1" t="s">
        <v>10</v>
      </c>
      <c r="Y1" s="12"/>
      <c r="AA1" s="12"/>
      <c r="AC1" s="12"/>
    </row>
    <row r="2" spans="1:52" s="53" customFormat="1" ht="18" customHeight="1" x14ac:dyDescent="0.2">
      <c r="A2" s="52"/>
      <c r="B2" s="23"/>
      <c r="C2" s="23"/>
      <c r="D2" s="6"/>
      <c r="E2" s="23"/>
      <c r="F2" s="23"/>
      <c r="G2" s="23"/>
      <c r="H2" s="23"/>
      <c r="I2" s="23"/>
      <c r="J2" s="23"/>
      <c r="K2" s="23"/>
      <c r="M2" s="54"/>
      <c r="N2" s="55"/>
      <c r="O2" s="23"/>
      <c r="P2" s="23"/>
      <c r="Q2" s="23"/>
      <c r="R2" s="23"/>
      <c r="S2" s="23"/>
      <c r="T2" s="23"/>
      <c r="U2" s="23"/>
      <c r="V2" s="23"/>
      <c r="W2" s="16"/>
      <c r="Y2" s="16"/>
      <c r="AA2" s="16"/>
      <c r="AC2" s="16"/>
    </row>
    <row r="3" spans="1:52" ht="21" customHeight="1" x14ac:dyDescent="0.2">
      <c r="A3" s="14"/>
      <c r="B3" s="9"/>
      <c r="C3" s="9"/>
      <c r="D3" s="14"/>
      <c r="E3" s="9"/>
      <c r="F3" s="15"/>
      <c r="G3" s="9"/>
      <c r="H3" s="9"/>
      <c r="I3" s="15"/>
      <c r="J3" s="9"/>
      <c r="K3" s="9"/>
      <c r="M3" s="51"/>
      <c r="N3" s="38"/>
      <c r="O3" s="9"/>
      <c r="P3" s="9"/>
      <c r="Q3" s="9"/>
      <c r="R3" s="9"/>
      <c r="S3" s="9"/>
      <c r="T3" s="9"/>
      <c r="U3" s="9"/>
      <c r="V3" s="9"/>
      <c r="W3" s="16"/>
      <c r="Y3" s="16"/>
      <c r="AA3" s="16"/>
      <c r="AC3" s="16"/>
    </row>
    <row r="4" spans="1:52" ht="20.100000000000001" customHeight="1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19"/>
      <c r="Y4" s="18"/>
      <c r="Z4" s="19"/>
      <c r="AA4" s="18"/>
      <c r="AB4" s="19"/>
      <c r="AC4" s="18"/>
    </row>
    <row r="5" spans="1:52" ht="15" customHeight="1" x14ac:dyDescent="0.2">
      <c r="A5" s="9"/>
      <c r="B5" s="9"/>
      <c r="C5" s="9"/>
      <c r="D5" s="9"/>
      <c r="E5" s="15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20"/>
      <c r="Y5" s="21"/>
      <c r="AA5" s="21"/>
      <c r="AC5" s="21"/>
    </row>
    <row r="6" spans="1:52" ht="15.95" customHeight="1" x14ac:dyDescent="0.25">
      <c r="A6" s="60"/>
      <c r="B6" s="60" t="s">
        <v>0</v>
      </c>
      <c r="C6" s="60" t="s">
        <v>22</v>
      </c>
      <c r="D6" s="60"/>
      <c r="E6" s="60" t="s">
        <v>25</v>
      </c>
      <c r="F6" s="60"/>
      <c r="G6" s="169"/>
      <c r="H6" s="170"/>
      <c r="I6" s="170"/>
      <c r="J6" s="61" t="s">
        <v>28</v>
      </c>
      <c r="K6" s="62"/>
      <c r="L6" s="60" t="s">
        <v>31</v>
      </c>
      <c r="M6" s="63" t="s">
        <v>1</v>
      </c>
      <c r="N6" s="64" t="s">
        <v>35</v>
      </c>
      <c r="O6" s="65"/>
      <c r="P6" s="65"/>
      <c r="Q6" s="66"/>
      <c r="R6" s="161" t="s">
        <v>42</v>
      </c>
      <c r="S6" s="162"/>
      <c r="T6" s="163"/>
      <c r="U6" s="60" t="s">
        <v>45</v>
      </c>
      <c r="V6" s="67" t="s">
        <v>49</v>
      </c>
      <c r="W6" s="68" t="s">
        <v>53</v>
      </c>
      <c r="X6" s="69"/>
      <c r="Y6" s="91" t="s">
        <v>16</v>
      </c>
      <c r="Z6" s="5"/>
      <c r="AA6" s="98"/>
      <c r="AB6" s="5"/>
      <c r="AC6" s="91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15.95" customHeight="1" x14ac:dyDescent="0.25">
      <c r="A7" s="70" t="s">
        <v>20</v>
      </c>
      <c r="B7" s="70" t="s">
        <v>96</v>
      </c>
      <c r="C7" s="70" t="s">
        <v>23</v>
      </c>
      <c r="D7" s="70" t="s">
        <v>24</v>
      </c>
      <c r="E7" s="70" t="s">
        <v>26</v>
      </c>
      <c r="F7" s="70" t="s">
        <v>24</v>
      </c>
      <c r="G7" s="171"/>
      <c r="H7" s="171"/>
      <c r="I7" s="171"/>
      <c r="J7" s="71" t="s">
        <v>29</v>
      </c>
      <c r="K7" s="72"/>
      <c r="L7" s="70" t="s">
        <v>32</v>
      </c>
      <c r="M7" s="73" t="s">
        <v>30</v>
      </c>
      <c r="N7" s="64" t="s">
        <v>36</v>
      </c>
      <c r="O7" s="65"/>
      <c r="P7" s="66"/>
      <c r="Q7" s="60" t="s">
        <v>41</v>
      </c>
      <c r="R7" s="164" t="s">
        <v>2</v>
      </c>
      <c r="S7" s="165"/>
      <c r="T7" s="166"/>
      <c r="U7" s="70" t="s">
        <v>46</v>
      </c>
      <c r="V7" s="74" t="s">
        <v>50</v>
      </c>
      <c r="W7" s="70" t="s">
        <v>54</v>
      </c>
      <c r="X7" s="69"/>
      <c r="Y7" s="92" t="s">
        <v>17</v>
      </c>
      <c r="Z7" s="5"/>
      <c r="AA7" s="99"/>
      <c r="AB7" s="5"/>
      <c r="AC7" s="92" t="s">
        <v>53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15.95" customHeight="1" x14ac:dyDescent="0.25">
      <c r="A8" s="70"/>
      <c r="B8" s="70" t="s">
        <v>21</v>
      </c>
      <c r="C8" s="70" t="s">
        <v>21</v>
      </c>
      <c r="D8" s="70"/>
      <c r="E8" s="70" t="s">
        <v>27</v>
      </c>
      <c r="F8" s="70"/>
      <c r="G8" s="75"/>
      <c r="H8" s="76"/>
      <c r="I8" s="77"/>
      <c r="J8" s="60" t="s">
        <v>27</v>
      </c>
      <c r="K8" s="60" t="s">
        <v>30</v>
      </c>
      <c r="L8" s="70" t="s">
        <v>33</v>
      </c>
      <c r="M8" s="70" t="s">
        <v>3</v>
      </c>
      <c r="N8" s="74" t="s">
        <v>38</v>
      </c>
      <c r="O8" s="60" t="s">
        <v>39</v>
      </c>
      <c r="P8" s="172" t="s">
        <v>4</v>
      </c>
      <c r="Q8" s="70" t="s">
        <v>5</v>
      </c>
      <c r="R8" s="60" t="s">
        <v>43</v>
      </c>
      <c r="S8" s="78"/>
      <c r="T8" s="167" t="s">
        <v>4</v>
      </c>
      <c r="U8" s="70" t="s">
        <v>47</v>
      </c>
      <c r="V8" s="74" t="s">
        <v>51</v>
      </c>
      <c r="W8" s="70" t="s">
        <v>55</v>
      </c>
      <c r="X8" s="69"/>
      <c r="Y8" s="92" t="s">
        <v>18</v>
      </c>
      <c r="Z8" s="5"/>
      <c r="AA8" s="99"/>
      <c r="AB8" s="5"/>
      <c r="AC8" s="92" t="s">
        <v>19</v>
      </c>
      <c r="AD8" s="21"/>
      <c r="AE8" s="21"/>
      <c r="AF8" s="114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15.95" customHeight="1" x14ac:dyDescent="0.25">
      <c r="A9" s="79"/>
      <c r="B9" s="70"/>
      <c r="C9" s="70"/>
      <c r="D9" s="70"/>
      <c r="E9" s="70" t="s">
        <v>6</v>
      </c>
      <c r="F9" s="79"/>
      <c r="G9" s="80"/>
      <c r="H9" s="81"/>
      <c r="I9" s="82"/>
      <c r="J9" s="70" t="s">
        <v>7</v>
      </c>
      <c r="K9" s="70" t="s">
        <v>8</v>
      </c>
      <c r="L9" s="70" t="s">
        <v>34</v>
      </c>
      <c r="M9" s="70" t="s">
        <v>9</v>
      </c>
      <c r="N9" s="74" t="s">
        <v>37</v>
      </c>
      <c r="O9" s="70" t="s">
        <v>40</v>
      </c>
      <c r="P9" s="173"/>
      <c r="Q9" s="70"/>
      <c r="R9" s="70" t="s">
        <v>44</v>
      </c>
      <c r="S9" s="74"/>
      <c r="T9" s="168"/>
      <c r="U9" s="70" t="s">
        <v>48</v>
      </c>
      <c r="V9" s="74" t="s">
        <v>52</v>
      </c>
      <c r="W9" s="70" t="s">
        <v>15</v>
      </c>
      <c r="X9" s="69"/>
      <c r="Y9" s="92" t="s">
        <v>13</v>
      </c>
      <c r="Z9" s="5"/>
      <c r="AA9" s="100"/>
      <c r="AB9" s="5"/>
      <c r="AC9" s="92"/>
      <c r="AD9" s="114"/>
      <c r="AE9" s="114"/>
      <c r="AF9" s="114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15" customHeight="1" x14ac:dyDescent="0.25">
      <c r="A10" s="22" t="s">
        <v>73</v>
      </c>
      <c r="B10" s="2">
        <v>1300846.4405</v>
      </c>
      <c r="C10" s="2">
        <v>291418.41290796484</v>
      </c>
      <c r="D10" s="89">
        <f>B10+C10</f>
        <v>1592264.8534079648</v>
      </c>
      <c r="E10" s="2">
        <v>35.008399999999995</v>
      </c>
      <c r="F10" s="89">
        <f>D10+E10</f>
        <v>1592299.8618079647</v>
      </c>
      <c r="G10" s="2">
        <v>0</v>
      </c>
      <c r="H10" s="2">
        <v>0</v>
      </c>
      <c r="I10" s="2">
        <v>0</v>
      </c>
      <c r="J10" s="2">
        <v>8164.96</v>
      </c>
      <c r="K10" s="2">
        <v>1943.8383000000001</v>
      </c>
      <c r="L10" s="2">
        <v>0</v>
      </c>
      <c r="M10" s="2">
        <v>15829.492900000001</v>
      </c>
      <c r="N10" s="2">
        <v>3273.1005</v>
      </c>
      <c r="O10" s="2">
        <v>7050.0865000000003</v>
      </c>
      <c r="P10" s="2">
        <v>173.7822145049301</v>
      </c>
      <c r="Q10" s="2">
        <v>10549.8495</v>
      </c>
      <c r="R10" s="2">
        <v>295.28615141845404</v>
      </c>
      <c r="S10" s="2">
        <v>0</v>
      </c>
      <c r="T10" s="2">
        <v>215.15105235068319</v>
      </c>
      <c r="U10" s="2">
        <v>0</v>
      </c>
      <c r="V10" s="2">
        <v>6888.0715</v>
      </c>
      <c r="W10" s="89">
        <f t="shared" ref="W10:W32" si="0">SUM(F10:V10)</f>
        <v>1646683.4804262386</v>
      </c>
      <c r="X10" s="3"/>
      <c r="Y10" s="39">
        <v>146868.44730100001</v>
      </c>
      <c r="Z10" s="40"/>
      <c r="AA10" s="97">
        <v>0</v>
      </c>
      <c r="AB10" s="3"/>
      <c r="AC10" s="89">
        <f>+W10+Y10+AA10</f>
        <v>1793551.9277272387</v>
      </c>
      <c r="AD10" s="115"/>
      <c r="AE10" s="116"/>
      <c r="AF10" s="118"/>
      <c r="AG10" s="5"/>
      <c r="AH10" s="4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15" customHeight="1" x14ac:dyDescent="0.25">
      <c r="A11" s="22" t="s">
        <v>74</v>
      </c>
      <c r="B11" s="2">
        <v>186126.64499999999</v>
      </c>
      <c r="C11" s="2">
        <v>13583.061618591582</v>
      </c>
      <c r="D11" s="89">
        <f t="shared" ref="D11:D32" si="1">B11+C11</f>
        <v>199709.70661859156</v>
      </c>
      <c r="E11" s="2">
        <v>1.7832999999999999</v>
      </c>
      <c r="F11" s="89">
        <f t="shared" ref="F11:F32" si="2">D11+E11</f>
        <v>199711.48991859157</v>
      </c>
      <c r="G11" s="2">
        <v>0</v>
      </c>
      <c r="H11" s="2">
        <v>0</v>
      </c>
      <c r="I11" s="2">
        <v>0</v>
      </c>
      <c r="J11" s="2">
        <v>1024.0895</v>
      </c>
      <c r="K11" s="2">
        <v>0</v>
      </c>
      <c r="L11" s="2">
        <v>0</v>
      </c>
      <c r="M11" s="2">
        <v>0</v>
      </c>
      <c r="N11" s="2">
        <v>410.53469999999999</v>
      </c>
      <c r="O11" s="2">
        <v>723.74699999999996</v>
      </c>
      <c r="P11" s="2">
        <v>261.91507080784396</v>
      </c>
      <c r="Q11" s="2">
        <v>1527.9092000000001</v>
      </c>
      <c r="R11" s="2">
        <v>450.90016644538878</v>
      </c>
      <c r="S11" s="2">
        <v>0</v>
      </c>
      <c r="T11" s="2">
        <v>324.2639257963483</v>
      </c>
      <c r="U11" s="2">
        <v>2.2000000000000002</v>
      </c>
      <c r="V11" s="2">
        <v>863.94909999999993</v>
      </c>
      <c r="W11" s="89">
        <f t="shared" si="0"/>
        <v>205300.99858164115</v>
      </c>
      <c r="X11" s="3"/>
      <c r="Y11" s="39">
        <v>8520.0210129999996</v>
      </c>
      <c r="Z11" s="40"/>
      <c r="AA11" s="41">
        <v>0</v>
      </c>
      <c r="AB11" s="3"/>
      <c r="AC11" s="89">
        <f t="shared" ref="AC11:AC38" si="3">+W11+Y11+AA11</f>
        <v>213821.01959464114</v>
      </c>
      <c r="AD11" s="115"/>
      <c r="AE11" s="116"/>
      <c r="AF11" s="118"/>
      <c r="AG11" s="5"/>
      <c r="AH11" s="4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ht="15" customHeight="1" x14ac:dyDescent="0.25">
      <c r="A12" s="22" t="s">
        <v>75</v>
      </c>
      <c r="B12" s="2">
        <v>581372.60120000003</v>
      </c>
      <c r="C12" s="2">
        <v>62446.802765992157</v>
      </c>
      <c r="D12" s="89">
        <f t="shared" si="1"/>
        <v>643819.40396599215</v>
      </c>
      <c r="E12" s="2">
        <v>10.441700000000001</v>
      </c>
      <c r="F12" s="89">
        <f>D12+E12</f>
        <v>643829.84566599212</v>
      </c>
      <c r="G12" s="2">
        <v>0</v>
      </c>
      <c r="H12" s="2">
        <v>0</v>
      </c>
      <c r="I12" s="2">
        <v>0</v>
      </c>
      <c r="J12" s="2">
        <v>3301.4355</v>
      </c>
      <c r="K12" s="2">
        <v>663.82909999999993</v>
      </c>
      <c r="L12" s="2">
        <v>0</v>
      </c>
      <c r="M12" s="2">
        <v>5405.8397000000004</v>
      </c>
      <c r="N12" s="2">
        <v>1323.46</v>
      </c>
      <c r="O12" s="2">
        <v>3168.1518999999998</v>
      </c>
      <c r="P12" s="2">
        <v>173.7822145049301</v>
      </c>
      <c r="Q12" s="2">
        <v>4110.8033999999998</v>
      </c>
      <c r="R12" s="2">
        <v>279.70957249733073</v>
      </c>
      <c r="S12" s="2">
        <v>0</v>
      </c>
      <c r="T12" s="2">
        <v>215.15105235068319</v>
      </c>
      <c r="U12" s="2">
        <v>0.5</v>
      </c>
      <c r="V12" s="2">
        <v>2785.1532999999999</v>
      </c>
      <c r="W12" s="89">
        <f t="shared" si="0"/>
        <v>665257.66140534496</v>
      </c>
      <c r="X12" s="3"/>
      <c r="Y12" s="39">
        <v>4650.2182699999994</v>
      </c>
      <c r="Z12" s="40"/>
      <c r="AA12" s="41">
        <v>0</v>
      </c>
      <c r="AB12" s="3"/>
      <c r="AC12" s="89">
        <f t="shared" si="3"/>
        <v>669907.87967534491</v>
      </c>
      <c r="AD12" s="115"/>
      <c r="AE12" s="116"/>
      <c r="AF12" s="118"/>
      <c r="AG12" s="5"/>
      <c r="AH12" s="4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ht="15" customHeight="1" x14ac:dyDescent="0.25">
      <c r="A13" s="22" t="s">
        <v>76</v>
      </c>
      <c r="B13" s="2">
        <v>241137.3284</v>
      </c>
      <c r="C13" s="2">
        <v>28400.947020691361</v>
      </c>
      <c r="D13" s="89">
        <f t="shared" si="1"/>
        <v>269538.27542069135</v>
      </c>
      <c r="E13" s="2">
        <v>3.2166999999999999</v>
      </c>
      <c r="F13" s="89">
        <f t="shared" si="2"/>
        <v>269541.49212069134</v>
      </c>
      <c r="G13" s="2">
        <v>0</v>
      </c>
      <c r="H13" s="2">
        <v>0</v>
      </c>
      <c r="I13" s="2">
        <v>0</v>
      </c>
      <c r="J13" s="2">
        <v>1382.1628000000001</v>
      </c>
      <c r="K13" s="2">
        <v>212.26179999999999</v>
      </c>
      <c r="L13" s="2">
        <v>0</v>
      </c>
      <c r="M13" s="2">
        <v>1728.5371</v>
      </c>
      <c r="N13" s="2">
        <v>554.07269999999994</v>
      </c>
      <c r="O13" s="2">
        <v>933.21190000000001</v>
      </c>
      <c r="P13" s="2">
        <v>220.00735633308489</v>
      </c>
      <c r="Q13" s="2">
        <v>3601.5003999999999</v>
      </c>
      <c r="R13" s="2">
        <v>391.89522059824952</v>
      </c>
      <c r="S13" s="2">
        <v>0</v>
      </c>
      <c r="T13" s="2">
        <v>272.38008431284106</v>
      </c>
      <c r="U13" s="2">
        <v>1.5</v>
      </c>
      <c r="V13" s="2">
        <v>1166.0174999999999</v>
      </c>
      <c r="W13" s="89">
        <f t="shared" si="0"/>
        <v>280005.03898193553</v>
      </c>
      <c r="X13" s="3"/>
      <c r="Y13" s="39">
        <v>7882.7579050000004</v>
      </c>
      <c r="Z13" s="40"/>
      <c r="AA13" s="41">
        <v>0</v>
      </c>
      <c r="AB13" s="3"/>
      <c r="AC13" s="89">
        <f t="shared" si="3"/>
        <v>287887.79688693554</v>
      </c>
      <c r="AD13" s="115"/>
      <c r="AE13" s="116"/>
      <c r="AF13" s="118"/>
      <c r="AG13" s="5"/>
      <c r="AH13" s="4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15" customHeight="1" x14ac:dyDescent="0.25">
      <c r="A14" s="22" t="s">
        <v>77</v>
      </c>
      <c r="B14" s="2">
        <v>329077.35760000005</v>
      </c>
      <c r="C14" s="2">
        <v>32634.628564148315</v>
      </c>
      <c r="D14" s="89">
        <f t="shared" si="1"/>
        <v>361711.98616414837</v>
      </c>
      <c r="E14" s="2">
        <v>2.8</v>
      </c>
      <c r="F14" s="89">
        <f t="shared" si="2"/>
        <v>361714.78616414836</v>
      </c>
      <c r="G14" s="2">
        <v>0</v>
      </c>
      <c r="H14" s="2">
        <v>0</v>
      </c>
      <c r="I14" s="2">
        <v>0</v>
      </c>
      <c r="J14" s="2">
        <v>1854.8195000000001</v>
      </c>
      <c r="K14" s="2">
        <v>166.87379999999999</v>
      </c>
      <c r="L14" s="2">
        <v>0</v>
      </c>
      <c r="M14" s="2">
        <v>1358.9237000000001</v>
      </c>
      <c r="N14" s="2">
        <v>743.55369999999994</v>
      </c>
      <c r="O14" s="2">
        <v>944.62530000000004</v>
      </c>
      <c r="P14" s="2">
        <v>233.66684640377156</v>
      </c>
      <c r="Q14" s="2">
        <v>3346.8487999999998</v>
      </c>
      <c r="R14" s="2">
        <v>408.7612750281844</v>
      </c>
      <c r="S14" s="2">
        <v>0</v>
      </c>
      <c r="T14" s="2">
        <v>289.29121453758353</v>
      </c>
      <c r="U14" s="2">
        <v>0.5</v>
      </c>
      <c r="V14" s="2">
        <v>1564.7705000000001</v>
      </c>
      <c r="W14" s="89">
        <f t="shared" si="0"/>
        <v>372627.42080011783</v>
      </c>
      <c r="X14" s="3"/>
      <c r="Y14" s="39">
        <v>9498.1489629999996</v>
      </c>
      <c r="Z14" s="40"/>
      <c r="AA14" s="41">
        <v>0</v>
      </c>
      <c r="AB14" s="3"/>
      <c r="AC14" s="89">
        <f t="shared" si="3"/>
        <v>382125.56976311782</v>
      </c>
      <c r="AD14" s="115"/>
      <c r="AE14" s="116"/>
      <c r="AF14" s="118"/>
      <c r="AG14" s="5"/>
      <c r="AH14" s="4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ht="15" customHeight="1" x14ac:dyDescent="0.25">
      <c r="A15" s="22" t="s">
        <v>78</v>
      </c>
      <c r="B15" s="2">
        <v>101439.85490000001</v>
      </c>
      <c r="C15" s="2">
        <v>13230.254823303383</v>
      </c>
      <c r="D15" s="89">
        <f t="shared" si="1"/>
        <v>114670.10972330339</v>
      </c>
      <c r="E15" s="2">
        <v>2.0167000000000002</v>
      </c>
      <c r="F15" s="89">
        <f t="shared" si="2"/>
        <v>114672.12642330339</v>
      </c>
      <c r="G15" s="2">
        <v>0</v>
      </c>
      <c r="H15" s="2">
        <v>0</v>
      </c>
      <c r="I15" s="2">
        <v>0</v>
      </c>
      <c r="J15" s="2">
        <v>588.01580000000001</v>
      </c>
      <c r="K15" s="2">
        <v>65.277900000000002</v>
      </c>
      <c r="L15" s="2">
        <v>0</v>
      </c>
      <c r="M15" s="2">
        <v>531.58550000000002</v>
      </c>
      <c r="N15" s="2">
        <v>235.72529999999998</v>
      </c>
      <c r="O15" s="2">
        <v>823.99159999999995</v>
      </c>
      <c r="P15" s="2">
        <v>244.99570757556049</v>
      </c>
      <c r="Q15" s="2">
        <v>2328.2427000000002</v>
      </c>
      <c r="R15" s="2">
        <v>554.9412400208646</v>
      </c>
      <c r="S15" s="2">
        <v>0</v>
      </c>
      <c r="T15" s="2">
        <v>303.31690994219304</v>
      </c>
      <c r="U15" s="2">
        <v>3</v>
      </c>
      <c r="V15" s="2">
        <v>496.0718</v>
      </c>
      <c r="W15" s="89">
        <f t="shared" si="0"/>
        <v>120847.29088084202</v>
      </c>
      <c r="X15" s="3"/>
      <c r="Y15" s="39">
        <v>1642.813169</v>
      </c>
      <c r="Z15" s="40"/>
      <c r="AA15" s="41">
        <v>0</v>
      </c>
      <c r="AB15" s="3"/>
      <c r="AC15" s="89">
        <f t="shared" si="3"/>
        <v>122490.10404984202</v>
      </c>
      <c r="AD15" s="115"/>
      <c r="AE15" s="116"/>
      <c r="AF15" s="118"/>
      <c r="AG15" s="5"/>
      <c r="AH15" s="4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15" customHeight="1" x14ac:dyDescent="0.25">
      <c r="A16" s="22" t="s">
        <v>79</v>
      </c>
      <c r="B16" s="2">
        <v>326423.71189999999</v>
      </c>
      <c r="C16" s="2">
        <v>27607.131731293091</v>
      </c>
      <c r="D16" s="89">
        <f t="shared" si="1"/>
        <v>354030.8436312931</v>
      </c>
      <c r="E16" s="2">
        <v>5.6249000000000002</v>
      </c>
      <c r="F16" s="89">
        <f t="shared" si="2"/>
        <v>354036.4685312931</v>
      </c>
      <c r="G16" s="2">
        <v>0</v>
      </c>
      <c r="H16" s="2">
        <v>0</v>
      </c>
      <c r="I16" s="2">
        <v>0</v>
      </c>
      <c r="J16" s="2">
        <v>1815.4313999999999</v>
      </c>
      <c r="K16" s="2">
        <v>288.08719999999994</v>
      </c>
      <c r="L16" s="2">
        <v>0</v>
      </c>
      <c r="M16" s="2">
        <v>2346.0153999999998</v>
      </c>
      <c r="N16" s="2">
        <v>727.75229999999999</v>
      </c>
      <c r="O16" s="2">
        <v>1189.3403999999998</v>
      </c>
      <c r="P16" s="2">
        <v>201.0931752725034</v>
      </c>
      <c r="Q16" s="2">
        <v>2837.5457000000001</v>
      </c>
      <c r="R16" s="2">
        <v>390.5864471655446</v>
      </c>
      <c r="S16" s="2">
        <v>0</v>
      </c>
      <c r="T16" s="2">
        <v>248.96338443843604</v>
      </c>
      <c r="U16" s="2">
        <v>1.8</v>
      </c>
      <c r="V16" s="2">
        <v>1531.5173</v>
      </c>
      <c r="W16" s="89">
        <f t="shared" si="0"/>
        <v>365614.60123816953</v>
      </c>
      <c r="X16" s="3"/>
      <c r="Y16" s="39">
        <v>3711.4046910000002</v>
      </c>
      <c r="Z16" s="40"/>
      <c r="AA16" s="41">
        <v>0</v>
      </c>
      <c r="AB16" s="3"/>
      <c r="AC16" s="89">
        <f t="shared" si="3"/>
        <v>369326.00592916954</v>
      </c>
      <c r="AD16" s="115"/>
      <c r="AE16" s="116"/>
      <c r="AF16" s="118"/>
      <c r="AG16" s="5"/>
      <c r="AH16" s="4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ht="15" customHeight="1" x14ac:dyDescent="0.25">
      <c r="A17" s="22" t="s">
        <v>80</v>
      </c>
      <c r="B17" s="2">
        <v>245341.43150000001</v>
      </c>
      <c r="C17" s="2">
        <v>18610.558451446817</v>
      </c>
      <c r="D17" s="89">
        <f t="shared" si="1"/>
        <v>263951.98995144683</v>
      </c>
      <c r="E17" s="2">
        <v>1.7251000000000001</v>
      </c>
      <c r="F17" s="89">
        <f t="shared" si="2"/>
        <v>263953.71505144681</v>
      </c>
      <c r="G17" s="2">
        <v>0</v>
      </c>
      <c r="H17" s="2">
        <v>0</v>
      </c>
      <c r="I17" s="2">
        <v>0</v>
      </c>
      <c r="J17" s="2">
        <v>1353.5168999999999</v>
      </c>
      <c r="K17" s="2">
        <v>77.733100000000007</v>
      </c>
      <c r="L17" s="2">
        <v>0</v>
      </c>
      <c r="M17" s="2">
        <v>633.01319999999998</v>
      </c>
      <c r="N17" s="2">
        <v>542.59450000000004</v>
      </c>
      <c r="O17" s="2">
        <v>636.45740000000001</v>
      </c>
      <c r="P17" s="2">
        <v>270.014131464336</v>
      </c>
      <c r="Q17" s="2">
        <v>2910.3033</v>
      </c>
      <c r="R17" s="2">
        <v>426.34896583272848</v>
      </c>
      <c r="S17" s="2">
        <v>0</v>
      </c>
      <c r="T17" s="2">
        <v>334.29096698096112</v>
      </c>
      <c r="U17" s="2">
        <v>2.2000000000000002</v>
      </c>
      <c r="V17" s="2">
        <v>1141.8621000000001</v>
      </c>
      <c r="W17" s="89">
        <f t="shared" si="0"/>
        <v>272282.04961572494</v>
      </c>
      <c r="X17" s="3"/>
      <c r="Y17" s="39">
        <v>4374.3155459999998</v>
      </c>
      <c r="Z17" s="40"/>
      <c r="AA17" s="41">
        <v>0</v>
      </c>
      <c r="AB17" s="3"/>
      <c r="AC17" s="89">
        <f t="shared" si="3"/>
        <v>276656.36516172497</v>
      </c>
      <c r="AD17" s="115"/>
      <c r="AE17" s="116"/>
      <c r="AF17" s="118"/>
      <c r="AG17" s="5"/>
      <c r="AH17" s="4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15" customHeight="1" x14ac:dyDescent="0.25">
      <c r="A18" s="22" t="s">
        <v>81</v>
      </c>
      <c r="B18" s="2">
        <v>188089.33300000001</v>
      </c>
      <c r="C18" s="2">
        <v>17904.944860870695</v>
      </c>
      <c r="D18" s="89">
        <f t="shared" si="1"/>
        <v>205994.2778608707</v>
      </c>
      <c r="E18" s="2">
        <v>2.7749999999999999</v>
      </c>
      <c r="F18" s="89">
        <f t="shared" si="2"/>
        <v>205997.0528608707</v>
      </c>
      <c r="G18" s="2">
        <v>0</v>
      </c>
      <c r="H18" s="2">
        <v>0</v>
      </c>
      <c r="I18" s="2">
        <v>0</v>
      </c>
      <c r="J18" s="2">
        <v>1056.3161</v>
      </c>
      <c r="K18" s="2">
        <v>0</v>
      </c>
      <c r="L18" s="2">
        <v>0</v>
      </c>
      <c r="M18" s="2">
        <v>0</v>
      </c>
      <c r="N18" s="2">
        <v>423.44390000000004</v>
      </c>
      <c r="O18" s="2">
        <v>707.46119999999996</v>
      </c>
      <c r="P18" s="2">
        <v>217.89174676748701</v>
      </c>
      <c r="Q18" s="2">
        <v>2182.7275</v>
      </c>
      <c r="R18" s="2">
        <v>416.19868459375488</v>
      </c>
      <c r="S18" s="2">
        <v>0</v>
      </c>
      <c r="T18" s="2">
        <v>269.76085410994079</v>
      </c>
      <c r="U18" s="2">
        <v>2.2000000000000002</v>
      </c>
      <c r="V18" s="2">
        <v>891.11590000000001</v>
      </c>
      <c r="W18" s="89">
        <f t="shared" si="0"/>
        <v>212164.16874634189</v>
      </c>
      <c r="X18" s="3"/>
      <c r="Y18" s="39">
        <v>4409.1921359999997</v>
      </c>
      <c r="Z18" s="40"/>
      <c r="AA18" s="41">
        <v>0</v>
      </c>
      <c r="AB18" s="3"/>
      <c r="AC18" s="89">
        <f t="shared" si="3"/>
        <v>216573.36088234189</v>
      </c>
      <c r="AD18" s="115"/>
      <c r="AE18" s="116"/>
      <c r="AF18" s="118"/>
      <c r="AG18" s="5"/>
      <c r="AH18" s="4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ht="15" customHeight="1" x14ac:dyDescent="0.25">
      <c r="A19" s="22" t="s">
        <v>82</v>
      </c>
      <c r="B19" s="2">
        <v>129464.1394</v>
      </c>
      <c r="C19" s="2">
        <v>9349.3800751344843</v>
      </c>
      <c r="D19" s="89">
        <f t="shared" si="1"/>
        <v>138813.5194751345</v>
      </c>
      <c r="E19" s="2">
        <v>1.6</v>
      </c>
      <c r="F19" s="89">
        <f t="shared" si="2"/>
        <v>138815.1194751345</v>
      </c>
      <c r="G19" s="2">
        <v>0</v>
      </c>
      <c r="H19" s="2">
        <v>0</v>
      </c>
      <c r="I19" s="2">
        <v>0</v>
      </c>
      <c r="J19" s="2">
        <v>711.76480000000004</v>
      </c>
      <c r="K19" s="2">
        <v>57.322499999999998</v>
      </c>
      <c r="L19" s="2">
        <v>1E-8</v>
      </c>
      <c r="M19" s="2">
        <v>466.98740000000004</v>
      </c>
      <c r="N19" s="2">
        <v>285.32679999999999</v>
      </c>
      <c r="O19" s="2">
        <v>892.94630000000006</v>
      </c>
      <c r="P19" s="2">
        <v>193.42716049481086</v>
      </c>
      <c r="Q19" s="2">
        <v>1483.3332</v>
      </c>
      <c r="R19" s="2">
        <v>538.45952103145362</v>
      </c>
      <c r="S19" s="2">
        <v>0</v>
      </c>
      <c r="T19" s="2">
        <v>239.47247565521147</v>
      </c>
      <c r="U19" s="2">
        <v>2.5</v>
      </c>
      <c r="V19" s="2">
        <v>600.45630000000006</v>
      </c>
      <c r="W19" s="89">
        <f t="shared" si="0"/>
        <v>144287.11593232601</v>
      </c>
      <c r="X19" s="3"/>
      <c r="Y19" s="39">
        <v>0</v>
      </c>
      <c r="Z19" s="40"/>
      <c r="AA19" s="41">
        <v>0</v>
      </c>
      <c r="AB19" s="3"/>
      <c r="AC19" s="89">
        <f t="shared" si="3"/>
        <v>144287.11593232601</v>
      </c>
      <c r="AD19" s="115"/>
      <c r="AE19" s="116"/>
      <c r="AF19" s="118"/>
      <c r="AG19" s="5"/>
      <c r="AH19" s="4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15" customHeight="1" x14ac:dyDescent="0.25">
      <c r="A20" s="22" t="s">
        <v>83</v>
      </c>
      <c r="B20" s="2">
        <v>139547.21900000001</v>
      </c>
      <c r="C20" s="2">
        <v>10584.203858642677</v>
      </c>
      <c r="D20" s="89">
        <f t="shared" si="1"/>
        <v>150131.42285864268</v>
      </c>
      <c r="E20" s="2">
        <v>1.6916</v>
      </c>
      <c r="F20" s="89">
        <f t="shared" si="2"/>
        <v>150133.11445864267</v>
      </c>
      <c r="G20" s="2">
        <v>0</v>
      </c>
      <c r="H20" s="2">
        <v>0</v>
      </c>
      <c r="I20" s="2">
        <v>0</v>
      </c>
      <c r="J20" s="2">
        <v>769.85749999999996</v>
      </c>
      <c r="K20" s="2">
        <v>0</v>
      </c>
      <c r="L20" s="2">
        <v>0</v>
      </c>
      <c r="M20" s="2">
        <v>0</v>
      </c>
      <c r="N20" s="2">
        <v>308.61649999999997</v>
      </c>
      <c r="O20" s="2">
        <v>551.81110000000001</v>
      </c>
      <c r="P20" s="2">
        <v>254.84449413105085</v>
      </c>
      <c r="Q20" s="2">
        <v>1455.1516999999999</v>
      </c>
      <c r="R20" s="2">
        <v>486.67922128411487</v>
      </c>
      <c r="S20" s="2">
        <v>0</v>
      </c>
      <c r="T20" s="2">
        <v>315.51019908021959</v>
      </c>
      <c r="U20" s="2">
        <v>2.2000000000000002</v>
      </c>
      <c r="V20" s="2">
        <v>649.46759999999995</v>
      </c>
      <c r="W20" s="89">
        <f t="shared" si="0"/>
        <v>154927.25277313805</v>
      </c>
      <c r="X20" s="3"/>
      <c r="Y20" s="39">
        <v>1070.375659</v>
      </c>
      <c r="Z20" s="40"/>
      <c r="AA20" s="41">
        <v>0</v>
      </c>
      <c r="AB20" s="3"/>
      <c r="AC20" s="89">
        <f t="shared" si="3"/>
        <v>155997.62843213807</v>
      </c>
      <c r="AD20" s="115"/>
      <c r="AE20" s="116"/>
      <c r="AF20" s="118"/>
      <c r="AG20" s="5"/>
      <c r="AH20" s="4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5" customHeight="1" x14ac:dyDescent="0.25">
      <c r="A21" s="22" t="s">
        <v>84</v>
      </c>
      <c r="B21" s="2">
        <v>261961.3247</v>
      </c>
      <c r="C21" s="2">
        <v>40396.378060486699</v>
      </c>
      <c r="D21" s="89">
        <f t="shared" si="1"/>
        <v>302357.70276048669</v>
      </c>
      <c r="E21" s="2">
        <v>5.1416000000000004</v>
      </c>
      <c r="F21" s="89">
        <f t="shared" si="2"/>
        <v>302362.84436048666</v>
      </c>
      <c r="G21" s="2">
        <v>0</v>
      </c>
      <c r="H21" s="2">
        <v>0</v>
      </c>
      <c r="I21" s="2">
        <v>0</v>
      </c>
      <c r="J21" s="2">
        <v>1550.4572000000001</v>
      </c>
      <c r="K21" s="2">
        <v>0</v>
      </c>
      <c r="L21" s="2">
        <v>0</v>
      </c>
      <c r="M21" s="2">
        <v>0</v>
      </c>
      <c r="N21" s="2">
        <v>621.54110000000003</v>
      </c>
      <c r="O21" s="2">
        <v>1292.2356000000002</v>
      </c>
      <c r="P21" s="2">
        <v>197.80874278770665</v>
      </c>
      <c r="Q21" s="2">
        <v>2910.3033</v>
      </c>
      <c r="R21" s="2">
        <v>315.05042988729247</v>
      </c>
      <c r="S21" s="2">
        <v>0</v>
      </c>
      <c r="T21" s="2">
        <v>244.89709314884098</v>
      </c>
      <c r="U21" s="2">
        <v>2.2000000000000002</v>
      </c>
      <c r="V21" s="2">
        <v>1308.0013000000001</v>
      </c>
      <c r="W21" s="89">
        <f t="shared" si="0"/>
        <v>310805.33912631054</v>
      </c>
      <c r="X21" s="3"/>
      <c r="Y21" s="39">
        <v>6461.4945590000007</v>
      </c>
      <c r="Z21" s="40"/>
      <c r="AA21" s="41">
        <v>0</v>
      </c>
      <c r="AB21" s="3"/>
      <c r="AC21" s="89">
        <f t="shared" si="3"/>
        <v>317266.83368531056</v>
      </c>
      <c r="AD21" s="115"/>
      <c r="AE21" s="116"/>
      <c r="AF21" s="118"/>
      <c r="AG21" s="5"/>
      <c r="AH21" s="4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ht="15" customHeight="1" x14ac:dyDescent="0.25">
      <c r="A22" s="22" t="s">
        <v>85</v>
      </c>
      <c r="B22" s="2">
        <v>204848.72319999998</v>
      </c>
      <c r="C22" s="2">
        <v>34663.267637054865</v>
      </c>
      <c r="D22" s="89">
        <f t="shared" si="1"/>
        <v>239511.99083705485</v>
      </c>
      <c r="E22" s="2">
        <v>2.8416999999999999</v>
      </c>
      <c r="F22" s="89">
        <f t="shared" si="2"/>
        <v>239514.83253705484</v>
      </c>
      <c r="G22" s="2">
        <v>0</v>
      </c>
      <c r="H22" s="2">
        <v>0</v>
      </c>
      <c r="I22" s="2">
        <v>0</v>
      </c>
      <c r="J22" s="2">
        <v>1228.1913</v>
      </c>
      <c r="K22" s="2">
        <v>91.133600000000001</v>
      </c>
      <c r="L22" s="2">
        <v>0</v>
      </c>
      <c r="M22" s="2">
        <v>742.13909999999998</v>
      </c>
      <c r="N22" s="2">
        <v>492.34340000000003</v>
      </c>
      <c r="O22" s="2">
        <v>863.82619999999997</v>
      </c>
      <c r="P22" s="2">
        <v>255.86345510074986</v>
      </c>
      <c r="Q22" s="2">
        <v>3419.6064000000001</v>
      </c>
      <c r="R22" s="2">
        <v>351.41799827840174</v>
      </c>
      <c r="S22" s="2">
        <v>0</v>
      </c>
      <c r="T22" s="2">
        <v>316.77172360351022</v>
      </c>
      <c r="U22" s="2">
        <v>2.2000000000000002</v>
      </c>
      <c r="V22" s="2">
        <v>1036.1113</v>
      </c>
      <c r="W22" s="89">
        <f t="shared" si="0"/>
        <v>248314.43701403751</v>
      </c>
      <c r="X22" s="3"/>
      <c r="Y22" s="39">
        <v>12612.567175709999</v>
      </c>
      <c r="Z22" s="40"/>
      <c r="AA22" s="41">
        <v>0</v>
      </c>
      <c r="AB22" s="3"/>
      <c r="AC22" s="89">
        <f t="shared" si="3"/>
        <v>260927.0041897475</v>
      </c>
      <c r="AD22" s="115"/>
      <c r="AE22" s="116"/>
      <c r="AF22" s="118"/>
      <c r="AG22" s="5"/>
      <c r="AH22" s="4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15" customHeight="1" x14ac:dyDescent="0.25">
      <c r="A23" s="22" t="s">
        <v>86</v>
      </c>
      <c r="B23" s="2">
        <v>110848.3919</v>
      </c>
      <c r="C23" s="2">
        <v>14994.288799743943</v>
      </c>
      <c r="D23" s="89">
        <f t="shared" si="1"/>
        <v>125842.68069974394</v>
      </c>
      <c r="E23" s="2">
        <v>1.4499</v>
      </c>
      <c r="F23" s="89">
        <f t="shared" si="2"/>
        <v>125844.13059974395</v>
      </c>
      <c r="G23" s="2">
        <v>0</v>
      </c>
      <c r="H23" s="2">
        <v>0</v>
      </c>
      <c r="I23" s="2">
        <v>0</v>
      </c>
      <c r="J23" s="2">
        <v>645.3075</v>
      </c>
      <c r="K23" s="2">
        <v>40.985399999999998</v>
      </c>
      <c r="L23" s="2">
        <v>0</v>
      </c>
      <c r="M23" s="2">
        <v>333.76079999999996</v>
      </c>
      <c r="N23" s="2">
        <v>258.68170000000003</v>
      </c>
      <c r="O23" s="2">
        <v>1098.8568</v>
      </c>
      <c r="P23" s="2">
        <v>227.21175622197785</v>
      </c>
      <c r="Q23" s="2">
        <v>3128.5761000000002</v>
      </c>
      <c r="R23" s="2">
        <v>362.00442860667147</v>
      </c>
      <c r="S23" s="2">
        <v>0</v>
      </c>
      <c r="T23" s="2">
        <v>281.2994908283485</v>
      </c>
      <c r="U23" s="2">
        <v>2.5</v>
      </c>
      <c r="V23" s="2">
        <v>544.38240000000008</v>
      </c>
      <c r="W23" s="89">
        <f t="shared" si="0"/>
        <v>132767.69697540096</v>
      </c>
      <c r="X23" s="3"/>
      <c r="Y23" s="39">
        <v>2312.4609489999998</v>
      </c>
      <c r="Z23" s="40"/>
      <c r="AA23" s="41">
        <v>0</v>
      </c>
      <c r="AB23" s="3"/>
      <c r="AC23" s="89">
        <f t="shared" si="3"/>
        <v>135080.15792440096</v>
      </c>
      <c r="AD23" s="115"/>
      <c r="AE23" s="116"/>
      <c r="AF23" s="118"/>
      <c r="AG23" s="5"/>
      <c r="AH23" s="4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5" customHeight="1" x14ac:dyDescent="0.25">
      <c r="A24" s="22" t="s">
        <v>87</v>
      </c>
      <c r="B24" s="2">
        <v>166809.9393</v>
      </c>
      <c r="C24" s="2">
        <v>16140.91088443013</v>
      </c>
      <c r="D24" s="89">
        <f t="shared" si="1"/>
        <v>182950.85018443014</v>
      </c>
      <c r="E24" s="2">
        <v>1.2167000000000001</v>
      </c>
      <c r="F24" s="89">
        <f t="shared" si="2"/>
        <v>182952.06688443013</v>
      </c>
      <c r="G24" s="2">
        <v>0</v>
      </c>
      <c r="H24" s="2">
        <v>0</v>
      </c>
      <c r="I24" s="2">
        <v>0</v>
      </c>
      <c r="J24" s="2">
        <v>938.15200000000004</v>
      </c>
      <c r="K24" s="2">
        <v>0</v>
      </c>
      <c r="L24" s="2">
        <v>0</v>
      </c>
      <c r="M24" s="2">
        <v>0</v>
      </c>
      <c r="N24" s="2">
        <v>376.08499999999998</v>
      </c>
      <c r="O24" s="2">
        <v>832.72259999999994</v>
      </c>
      <c r="P24" s="2">
        <v>211.12039275739363</v>
      </c>
      <c r="Q24" s="2">
        <v>3274.0912000000003</v>
      </c>
      <c r="R24" s="2">
        <v>338.40192549756722</v>
      </c>
      <c r="S24" s="2">
        <v>0</v>
      </c>
      <c r="T24" s="2">
        <v>261.37757998582151</v>
      </c>
      <c r="U24" s="2">
        <v>2.5</v>
      </c>
      <c r="V24" s="2">
        <v>791.45140000000004</v>
      </c>
      <c r="W24" s="89">
        <f t="shared" si="0"/>
        <v>189977.96898267089</v>
      </c>
      <c r="X24" s="3"/>
      <c r="Y24" s="39">
        <v>1927.704033</v>
      </c>
      <c r="Z24" s="40"/>
      <c r="AA24" s="41">
        <v>0</v>
      </c>
      <c r="AB24" s="3"/>
      <c r="AC24" s="89">
        <f t="shared" si="3"/>
        <v>191905.67301567088</v>
      </c>
      <c r="AD24" s="115"/>
      <c r="AE24" s="116"/>
      <c r="AF24" s="118"/>
      <c r="AG24" s="5"/>
      <c r="AH24" s="4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15" customHeight="1" x14ac:dyDescent="0.25">
      <c r="A25" s="22" t="s">
        <v>88</v>
      </c>
      <c r="B25" s="2">
        <v>244401.05809999999</v>
      </c>
      <c r="C25" s="2">
        <v>33516.645552368733</v>
      </c>
      <c r="D25" s="89">
        <f t="shared" si="1"/>
        <v>277917.70365236874</v>
      </c>
      <c r="E25" s="2">
        <v>3.3167</v>
      </c>
      <c r="F25" s="89">
        <f t="shared" si="2"/>
        <v>277921.02035236877</v>
      </c>
      <c r="G25" s="2">
        <v>0</v>
      </c>
      <c r="H25" s="2">
        <v>0</v>
      </c>
      <c r="I25" s="2">
        <v>0</v>
      </c>
      <c r="J25" s="2">
        <v>1425.1316000000002</v>
      </c>
      <c r="K25" s="2">
        <v>0</v>
      </c>
      <c r="L25" s="2">
        <v>0</v>
      </c>
      <c r="M25" s="2">
        <v>0</v>
      </c>
      <c r="N25" s="2">
        <v>571.30509999999992</v>
      </c>
      <c r="O25" s="2">
        <v>992.42899999999997</v>
      </c>
      <c r="P25" s="2">
        <v>215.98514197958883</v>
      </c>
      <c r="Q25" s="2">
        <v>2910.3033</v>
      </c>
      <c r="R25" s="2">
        <v>492.41725179614957</v>
      </c>
      <c r="S25" s="2">
        <v>0</v>
      </c>
      <c r="T25" s="2">
        <v>267.40038225024023</v>
      </c>
      <c r="U25" s="2">
        <v>2.5</v>
      </c>
      <c r="V25" s="2">
        <v>1202.2821000000001</v>
      </c>
      <c r="W25" s="89">
        <f t="shared" si="0"/>
        <v>286000.77422839485</v>
      </c>
      <c r="X25" s="3"/>
      <c r="Y25" s="39">
        <v>26050.937131999999</v>
      </c>
      <c r="Z25" s="40"/>
      <c r="AA25" s="41">
        <v>0</v>
      </c>
      <c r="AB25" s="3"/>
      <c r="AC25" s="89">
        <f t="shared" si="3"/>
        <v>312051.71136039484</v>
      </c>
      <c r="AD25" s="115"/>
      <c r="AE25" s="116"/>
      <c r="AF25" s="118"/>
      <c r="AG25" s="5"/>
      <c r="AH25" s="4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15" customHeight="1" x14ac:dyDescent="0.25">
      <c r="A26" s="22" t="s">
        <v>89</v>
      </c>
      <c r="B26" s="2">
        <v>223136.0534</v>
      </c>
      <c r="C26" s="2">
        <v>21962.223006683624</v>
      </c>
      <c r="D26" s="89">
        <f t="shared" si="1"/>
        <v>245098.27640668364</v>
      </c>
      <c r="E26" s="2">
        <v>2.5083000000000002</v>
      </c>
      <c r="F26" s="89">
        <f t="shared" si="2"/>
        <v>245100.78470668363</v>
      </c>
      <c r="G26" s="2">
        <v>0</v>
      </c>
      <c r="H26" s="2">
        <v>0</v>
      </c>
      <c r="I26" s="2">
        <v>0</v>
      </c>
      <c r="J26" s="2">
        <v>1256.8371999999999</v>
      </c>
      <c r="K26" s="2">
        <v>0</v>
      </c>
      <c r="L26" s="2">
        <v>0</v>
      </c>
      <c r="M26" s="2">
        <v>0</v>
      </c>
      <c r="N26" s="2">
        <v>503.83670000000001</v>
      </c>
      <c r="O26" s="2">
        <v>739.48059999999998</v>
      </c>
      <c r="P26" s="2">
        <v>200.09376150490436</v>
      </c>
      <c r="Q26" s="2">
        <v>2655.6517999999996</v>
      </c>
      <c r="R26" s="2">
        <v>313.26186827157295</v>
      </c>
      <c r="S26" s="2">
        <v>0</v>
      </c>
      <c r="T26" s="2">
        <v>247.7260603403314</v>
      </c>
      <c r="U26" s="2">
        <v>2.2000000000000002</v>
      </c>
      <c r="V26" s="2">
        <v>1060.2983000000002</v>
      </c>
      <c r="W26" s="89">
        <f t="shared" si="0"/>
        <v>252080.17099680047</v>
      </c>
      <c r="X26" s="3"/>
      <c r="Y26" s="39">
        <v>2370.5953629999999</v>
      </c>
      <c r="Z26" s="40"/>
      <c r="AA26" s="41">
        <v>0</v>
      </c>
      <c r="AB26" s="3"/>
      <c r="AC26" s="89">
        <f t="shared" si="3"/>
        <v>254450.76635980047</v>
      </c>
      <c r="AD26" s="115"/>
      <c r="AE26" s="116"/>
      <c r="AF26" s="118"/>
      <c r="AG26" s="5"/>
      <c r="AH26" s="4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15" customHeight="1" x14ac:dyDescent="0.25">
      <c r="A27" s="22" t="s">
        <v>90</v>
      </c>
      <c r="B27" s="2">
        <v>152704.46159999998</v>
      </c>
      <c r="C27" s="2">
        <v>12789.246329193313</v>
      </c>
      <c r="D27" s="89">
        <f t="shared" si="1"/>
        <v>165493.7079291933</v>
      </c>
      <c r="E27" s="2">
        <v>1.5751000000000002</v>
      </c>
      <c r="F27" s="89">
        <f t="shared" si="2"/>
        <v>165495.28302919329</v>
      </c>
      <c r="G27" s="2">
        <v>0</v>
      </c>
      <c r="H27" s="2">
        <v>0</v>
      </c>
      <c r="I27" s="2">
        <v>0</v>
      </c>
      <c r="J27" s="2">
        <v>848.6336</v>
      </c>
      <c r="K27" s="2">
        <v>0</v>
      </c>
      <c r="L27" s="2">
        <v>0</v>
      </c>
      <c r="M27" s="2">
        <v>0</v>
      </c>
      <c r="N27" s="2">
        <v>340.18920000000003</v>
      </c>
      <c r="O27" s="2">
        <v>575.98709999999994</v>
      </c>
      <c r="P27" s="2">
        <v>196.01641399980838</v>
      </c>
      <c r="Q27" s="2">
        <v>2655.6517999999996</v>
      </c>
      <c r="R27" s="2">
        <v>359.80418429525463</v>
      </c>
      <c r="S27" s="2">
        <v>0</v>
      </c>
      <c r="T27" s="2">
        <v>242.67810069370756</v>
      </c>
      <c r="U27" s="2">
        <v>2.2000000000000002</v>
      </c>
      <c r="V27" s="2">
        <v>715.91059999999993</v>
      </c>
      <c r="W27" s="89">
        <f t="shared" si="0"/>
        <v>171432.35402818208</v>
      </c>
      <c r="X27" s="3"/>
      <c r="Y27" s="39">
        <v>0</v>
      </c>
      <c r="Z27" s="40"/>
      <c r="AA27" s="41">
        <v>0</v>
      </c>
      <c r="AB27" s="3"/>
      <c r="AC27" s="89">
        <f t="shared" si="3"/>
        <v>171432.35402818208</v>
      </c>
      <c r="AD27" s="115"/>
      <c r="AE27" s="116"/>
      <c r="AF27" s="118"/>
      <c r="AG27" s="5"/>
      <c r="AH27" s="4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15" customHeight="1" x14ac:dyDescent="0.25">
      <c r="A28" s="22" t="s">
        <v>91</v>
      </c>
      <c r="B28" s="2">
        <v>107966.7806</v>
      </c>
      <c r="C28" s="2">
        <v>6703.3291104737054</v>
      </c>
      <c r="D28" s="89">
        <f t="shared" si="1"/>
        <v>114670.1097104737</v>
      </c>
      <c r="E28" s="2">
        <v>0.70829999999999993</v>
      </c>
      <c r="F28" s="89">
        <f t="shared" si="2"/>
        <v>114670.8180104737</v>
      </c>
      <c r="G28" s="2">
        <v>0</v>
      </c>
      <c r="H28" s="2">
        <v>0</v>
      </c>
      <c r="I28" s="2">
        <v>0</v>
      </c>
      <c r="J28" s="2">
        <v>588.01580000000001</v>
      </c>
      <c r="K28" s="2">
        <v>53.142099999999999</v>
      </c>
      <c r="L28" s="2">
        <v>0</v>
      </c>
      <c r="M28" s="2">
        <v>432.75819999999999</v>
      </c>
      <c r="N28" s="2">
        <v>235.72529999999998</v>
      </c>
      <c r="O28" s="2">
        <v>663.29630000000009</v>
      </c>
      <c r="P28" s="2">
        <v>275.80612013103041</v>
      </c>
      <c r="Q28" s="2">
        <v>2328.2427000000002</v>
      </c>
      <c r="R28" s="2">
        <v>683.08918930087998</v>
      </c>
      <c r="S28" s="2">
        <v>0</v>
      </c>
      <c r="T28" s="2">
        <v>341.46173793658647</v>
      </c>
      <c r="U28" s="2">
        <v>3</v>
      </c>
      <c r="V28" s="2">
        <v>496.0718</v>
      </c>
      <c r="W28" s="89">
        <f t="shared" si="0"/>
        <v>120771.4272578422</v>
      </c>
      <c r="X28" s="3"/>
      <c r="Y28" s="39">
        <v>33.991190000000003</v>
      </c>
      <c r="Z28" s="40"/>
      <c r="AA28" s="41">
        <v>0</v>
      </c>
      <c r="AB28" s="3"/>
      <c r="AC28" s="89">
        <f t="shared" si="3"/>
        <v>120805.4184478422</v>
      </c>
      <c r="AD28" s="115"/>
      <c r="AE28" s="116"/>
      <c r="AF28" s="118"/>
      <c r="AG28" s="5"/>
      <c r="AH28" s="4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15" customHeight="1" x14ac:dyDescent="0.25">
      <c r="A29" s="22" t="s">
        <v>92</v>
      </c>
      <c r="B29" s="2">
        <v>601514.84149999998</v>
      </c>
      <c r="C29" s="2">
        <v>59095.138210755373</v>
      </c>
      <c r="D29" s="89">
        <f t="shared" si="1"/>
        <v>660609.9797107554</v>
      </c>
      <c r="E29" s="2">
        <v>11.290799999999999</v>
      </c>
      <c r="F29" s="89">
        <f t="shared" si="2"/>
        <v>660621.27051075536</v>
      </c>
      <c r="G29" s="2">
        <v>0</v>
      </c>
      <c r="H29" s="2">
        <v>0</v>
      </c>
      <c r="I29" s="2">
        <v>0</v>
      </c>
      <c r="J29" s="2">
        <v>3387.2705000000001</v>
      </c>
      <c r="K29" s="2">
        <v>730.59730000000002</v>
      </c>
      <c r="L29" s="2">
        <v>5.0000000000000004E-8</v>
      </c>
      <c r="M29" s="2">
        <v>5951.9321000000009</v>
      </c>
      <c r="N29" s="2">
        <v>1357.8742</v>
      </c>
      <c r="O29" s="2">
        <v>2863.8415</v>
      </c>
      <c r="P29" s="2">
        <v>173.7822145049301</v>
      </c>
      <c r="Q29" s="2">
        <v>4190.4164000000001</v>
      </c>
      <c r="R29" s="2">
        <v>257.92661364341683</v>
      </c>
      <c r="S29" s="2">
        <v>0</v>
      </c>
      <c r="T29" s="2">
        <v>215.15105235068319</v>
      </c>
      <c r="U29" s="2">
        <v>0.5</v>
      </c>
      <c r="V29" s="2">
        <v>2857.5798</v>
      </c>
      <c r="W29" s="89">
        <f t="shared" si="0"/>
        <v>682608.14219130413</v>
      </c>
      <c r="X29" s="3"/>
      <c r="Y29" s="39">
        <v>5556.2511679999998</v>
      </c>
      <c r="Z29" s="40"/>
      <c r="AA29" s="41">
        <v>0</v>
      </c>
      <c r="AB29" s="3"/>
      <c r="AC29" s="89">
        <f t="shared" si="3"/>
        <v>688164.39335930417</v>
      </c>
      <c r="AD29" s="115"/>
      <c r="AE29" s="116"/>
      <c r="AF29" s="118"/>
      <c r="AG29" s="5"/>
      <c r="AH29" s="4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15" customHeight="1" x14ac:dyDescent="0.25">
      <c r="A30" s="22" t="s">
        <v>93</v>
      </c>
      <c r="B30" s="2">
        <v>270105.19260000001</v>
      </c>
      <c r="C30" s="2">
        <v>29459.367406555524</v>
      </c>
      <c r="D30" s="89">
        <f t="shared" si="1"/>
        <v>299564.56000655552</v>
      </c>
      <c r="E30" s="2">
        <v>2.6333000000000002</v>
      </c>
      <c r="F30" s="89">
        <f t="shared" si="2"/>
        <v>299567.19330655551</v>
      </c>
      <c r="G30" s="2">
        <v>0</v>
      </c>
      <c r="H30" s="2">
        <v>0</v>
      </c>
      <c r="I30" s="2">
        <v>0</v>
      </c>
      <c r="J30" s="2">
        <v>1536.1342999999999</v>
      </c>
      <c r="K30" s="2">
        <v>0</v>
      </c>
      <c r="L30" s="2">
        <v>0</v>
      </c>
      <c r="M30" s="2">
        <v>0</v>
      </c>
      <c r="N30" s="2">
        <v>615.80200000000002</v>
      </c>
      <c r="O30" s="2">
        <v>1148.2112999999999</v>
      </c>
      <c r="P30" s="2">
        <v>231.70661209067347</v>
      </c>
      <c r="Q30" s="2">
        <v>3128.5761000000002</v>
      </c>
      <c r="R30" s="2">
        <v>422.40515342032148</v>
      </c>
      <c r="S30" s="2">
        <v>0</v>
      </c>
      <c r="T30" s="2">
        <v>286.86434665732133</v>
      </c>
      <c r="U30" s="2">
        <v>2.2000000000000002</v>
      </c>
      <c r="V30" s="2">
        <v>1295.9237000000001</v>
      </c>
      <c r="W30" s="89">
        <f t="shared" si="0"/>
        <v>308235.01681872387</v>
      </c>
      <c r="X30" s="3"/>
      <c r="Y30" s="39">
        <v>7659.8938330000001</v>
      </c>
      <c r="Z30" s="40"/>
      <c r="AA30" s="41">
        <v>0</v>
      </c>
      <c r="AB30" s="3"/>
      <c r="AC30" s="89">
        <f t="shared" si="3"/>
        <v>315894.91065172385</v>
      </c>
      <c r="AD30" s="115"/>
      <c r="AE30" s="116"/>
      <c r="AF30" s="118"/>
      <c r="AG30" s="5"/>
      <c r="AH30" s="4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15" customHeight="1" x14ac:dyDescent="0.25">
      <c r="A31" s="22" t="s">
        <v>94</v>
      </c>
      <c r="B31" s="2">
        <v>308349.42469999997</v>
      </c>
      <c r="C31" s="2">
        <v>36603.705011139369</v>
      </c>
      <c r="D31" s="89">
        <f t="shared" si="1"/>
        <v>344953.12971113937</v>
      </c>
      <c r="E31" s="2">
        <v>4.6500000000000004</v>
      </c>
      <c r="F31" s="89">
        <f t="shared" si="2"/>
        <v>344957.77971113939</v>
      </c>
      <c r="G31" s="2">
        <v>0</v>
      </c>
      <c r="H31" s="2">
        <v>0</v>
      </c>
      <c r="I31" s="2">
        <v>0</v>
      </c>
      <c r="J31" s="2">
        <v>1768.8818999999999</v>
      </c>
      <c r="K31" s="2">
        <v>0</v>
      </c>
      <c r="L31" s="2">
        <v>0</v>
      </c>
      <c r="M31" s="2">
        <v>0</v>
      </c>
      <c r="N31" s="2">
        <v>709.10400000000004</v>
      </c>
      <c r="O31" s="2">
        <v>986.06349999999998</v>
      </c>
      <c r="P31" s="2">
        <v>178.4645231410255</v>
      </c>
      <c r="Q31" s="2">
        <v>3055.8184999999999</v>
      </c>
      <c r="R31" s="2">
        <v>519.13173530390532</v>
      </c>
      <c r="S31" s="2">
        <v>0</v>
      </c>
      <c r="T31" s="2">
        <v>220.94798405034499</v>
      </c>
      <c r="U31" s="2">
        <v>2.2000000000000002</v>
      </c>
      <c r="V31" s="2">
        <v>1492.2728</v>
      </c>
      <c r="W31" s="89">
        <f t="shared" si="0"/>
        <v>353890.66465363459</v>
      </c>
      <c r="X31" s="3"/>
      <c r="Y31" s="39">
        <v>15396.552334</v>
      </c>
      <c r="Z31" s="40"/>
      <c r="AA31" s="41">
        <v>0</v>
      </c>
      <c r="AB31" s="3"/>
      <c r="AC31" s="89">
        <f t="shared" si="3"/>
        <v>369287.2169876346</v>
      </c>
      <c r="AD31" s="115"/>
      <c r="AE31" s="116"/>
      <c r="AF31" s="118"/>
      <c r="AG31" s="5"/>
      <c r="AH31" s="4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" customHeight="1" x14ac:dyDescent="0.25">
      <c r="A32" s="22" t="s">
        <v>95</v>
      </c>
      <c r="B32" s="2">
        <v>86074.181500000006</v>
      </c>
      <c r="C32" s="2">
        <v>3351.6645552368527</v>
      </c>
      <c r="D32" s="89">
        <f t="shared" si="1"/>
        <v>89425.846055236863</v>
      </c>
      <c r="E32" s="2">
        <v>1</v>
      </c>
      <c r="F32" s="89">
        <f t="shared" si="2"/>
        <v>89426.846055236863</v>
      </c>
      <c r="G32" s="2">
        <v>0</v>
      </c>
      <c r="H32" s="2">
        <v>0</v>
      </c>
      <c r="I32" s="2">
        <v>0</v>
      </c>
      <c r="J32" s="2">
        <v>458.56440000000003</v>
      </c>
      <c r="K32" s="2">
        <v>4.7138</v>
      </c>
      <c r="L32" s="2">
        <v>0</v>
      </c>
      <c r="M32" s="2">
        <v>38.386499999999998</v>
      </c>
      <c r="N32" s="2">
        <v>183.83229999999998</v>
      </c>
      <c r="O32" s="2">
        <v>519.15719999999999</v>
      </c>
      <c r="P32" s="2">
        <v>202.8258600099017</v>
      </c>
      <c r="Q32" s="2">
        <v>1928.0758999999998</v>
      </c>
      <c r="R32" s="2">
        <v>251.24155758249802</v>
      </c>
      <c r="S32" s="2">
        <v>0</v>
      </c>
      <c r="T32" s="2">
        <v>251.10853459916211</v>
      </c>
      <c r="U32" s="2">
        <v>3</v>
      </c>
      <c r="V32" s="2">
        <v>386.86559999999997</v>
      </c>
      <c r="W32" s="89">
        <f t="shared" si="0"/>
        <v>93654.617707428421</v>
      </c>
      <c r="X32" s="3"/>
      <c r="Y32" s="39">
        <v>0</v>
      </c>
      <c r="Z32" s="40"/>
      <c r="AA32" s="43">
        <v>0</v>
      </c>
      <c r="AB32" s="3"/>
      <c r="AC32" s="89">
        <f t="shared" si="3"/>
        <v>93654.617707428421</v>
      </c>
      <c r="AD32" s="115"/>
      <c r="AE32" s="116"/>
      <c r="AF32" s="118"/>
      <c r="AG32" s="5"/>
      <c r="AH32" s="4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s="23" customFormat="1" ht="20.100000000000001" customHeight="1" x14ac:dyDescent="0.2">
      <c r="A33" s="84" t="s">
        <v>20</v>
      </c>
      <c r="B33" s="83">
        <f>SUM(B10:B32)</f>
        <v>6507586.4355000006</v>
      </c>
      <c r="C33" s="83">
        <f>SUM(C10:C32)</f>
        <v>835446.491242202</v>
      </c>
      <c r="D33" s="83">
        <f>SUM(D10:D32)</f>
        <v>7343032.9267422017</v>
      </c>
      <c r="E33" s="83">
        <f t="shared" ref="E33:W33" si="4">SUM(E10:E32)</f>
        <v>107.0158</v>
      </c>
      <c r="F33" s="83">
        <f>SUM(F10:F32)</f>
        <v>7343139.9425422009</v>
      </c>
      <c r="G33" s="83">
        <f t="shared" si="4"/>
        <v>0</v>
      </c>
      <c r="H33" s="83">
        <f t="shared" si="4"/>
        <v>0</v>
      </c>
      <c r="I33" s="83">
        <f t="shared" si="4"/>
        <v>0</v>
      </c>
      <c r="J33" s="83">
        <f t="shared" si="4"/>
        <v>37653.947099999998</v>
      </c>
      <c r="K33" s="83">
        <f t="shared" si="4"/>
        <v>4395.795900000001</v>
      </c>
      <c r="L33" s="83">
        <f t="shared" si="4"/>
        <v>6.0000000000000008E-8</v>
      </c>
      <c r="M33" s="83">
        <f t="shared" si="4"/>
        <v>35799.371600000006</v>
      </c>
      <c r="N33" s="83">
        <f t="shared" si="4"/>
        <v>15094.500899999997</v>
      </c>
      <c r="O33" s="83">
        <f t="shared" si="4"/>
        <v>30197.938299999998</v>
      </c>
      <c r="P33" s="83">
        <f t="shared" si="4"/>
        <v>5012.1051124900005</v>
      </c>
      <c r="Q33" s="83">
        <f t="shared" si="4"/>
        <v>71919.52889999999</v>
      </c>
      <c r="R33" s="83">
        <f>SUM(R10:R32)</f>
        <v>9305.9188017999986</v>
      </c>
      <c r="S33" s="83">
        <f t="shared" si="4"/>
        <v>0</v>
      </c>
      <c r="T33" s="83">
        <f t="shared" si="4"/>
        <v>6205.2362059999987</v>
      </c>
      <c r="U33" s="83">
        <f t="shared" si="4"/>
        <v>45.800000000000004</v>
      </c>
      <c r="V33" s="83">
        <f t="shared" si="4"/>
        <v>31765.603999999999</v>
      </c>
      <c r="W33" s="83">
        <f t="shared" si="4"/>
        <v>7590535.6893625502</v>
      </c>
      <c r="X33" s="48"/>
      <c r="Y33" s="95">
        <f>SUM(Y10:Y32)</f>
        <v>273010.14238971</v>
      </c>
      <c r="Z33" s="40"/>
      <c r="AA33" s="101">
        <f>SUM(AA10:AA32)</f>
        <v>0</v>
      </c>
      <c r="AB33" s="6"/>
      <c r="AC33" s="93">
        <f>SUM(AC10:AC32)</f>
        <v>7863545.8317522611</v>
      </c>
      <c r="AD33" s="115"/>
      <c r="AE33" s="116"/>
      <c r="AF33" s="118"/>
      <c r="AG33" s="6"/>
      <c r="AH33" s="4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15" customHeight="1" x14ac:dyDescent="0.25">
      <c r="A34" s="22" t="s">
        <v>11</v>
      </c>
      <c r="B34" s="2">
        <v>131577.16800000001</v>
      </c>
      <c r="C34" s="2">
        <v>47276.524114902481</v>
      </c>
      <c r="D34" s="89">
        <f>B34+C34</f>
        <v>178853.69211490249</v>
      </c>
      <c r="E34" s="2">
        <v>0</v>
      </c>
      <c r="F34" s="89">
        <f>D34+E34</f>
        <v>178853.69211490249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945.84860000000003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89">
        <f>SUM(F34:V34)</f>
        <v>179799.54071490248</v>
      </c>
      <c r="X34" s="3"/>
      <c r="Y34" s="39"/>
      <c r="Z34" s="40"/>
      <c r="AA34" s="97">
        <v>0</v>
      </c>
      <c r="AB34" s="3"/>
      <c r="AC34" s="89">
        <f>+W34+Y34+AA34</f>
        <v>179799.54071490248</v>
      </c>
      <c r="AD34" s="115"/>
      <c r="AE34" s="116"/>
      <c r="AF34" s="118"/>
      <c r="AG34" s="5"/>
      <c r="AH34" s="4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15" customHeight="1" x14ac:dyDescent="0.25">
      <c r="A35" s="22" t="s">
        <v>56</v>
      </c>
      <c r="B35" s="2">
        <v>45.8</v>
      </c>
      <c r="C35" s="2">
        <v>0</v>
      </c>
      <c r="D35" s="89">
        <f>B35+C35</f>
        <v>45.8</v>
      </c>
      <c r="E35" s="2">
        <v>0</v>
      </c>
      <c r="F35" s="89">
        <f>D35+E35</f>
        <v>45.8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89"/>
      <c r="X35" s="3"/>
      <c r="Y35" s="39"/>
      <c r="Z35" s="40"/>
      <c r="AA35" s="41"/>
      <c r="AB35" s="3"/>
      <c r="AC35" s="89">
        <f t="shared" si="3"/>
        <v>0</v>
      </c>
      <c r="AD35" s="115"/>
      <c r="AF35" s="118"/>
      <c r="AG35" s="5"/>
      <c r="AH35" s="4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15" customHeight="1" x14ac:dyDescent="0.25">
      <c r="A36" s="22" t="s">
        <v>57</v>
      </c>
      <c r="B36" s="2">
        <v>5140766.1213999996</v>
      </c>
      <c r="C36" s="2">
        <v>0</v>
      </c>
      <c r="D36" s="89">
        <f>B36+C36</f>
        <v>5140766.1213999996</v>
      </c>
      <c r="E36" s="2">
        <v>0</v>
      </c>
      <c r="F36" s="89">
        <f>D36+E36</f>
        <v>5140766.1213999996</v>
      </c>
      <c r="G36" s="2">
        <v>0</v>
      </c>
      <c r="H36" s="2">
        <v>0</v>
      </c>
      <c r="I36" s="2">
        <v>0</v>
      </c>
      <c r="J36" s="2">
        <v>27278.0291</v>
      </c>
      <c r="K36" s="2">
        <v>0</v>
      </c>
      <c r="L36" s="2">
        <v>0</v>
      </c>
      <c r="M36" s="2">
        <v>0</v>
      </c>
      <c r="N36" s="2">
        <v>0</v>
      </c>
      <c r="O36" s="2">
        <v>50210.9398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89">
        <f>SUM(F36:V36)</f>
        <v>5218255.0902999993</v>
      </c>
      <c r="X36" s="3"/>
      <c r="Y36" s="39">
        <f>-SUM(Y33)</f>
        <v>-273010.14238971</v>
      </c>
      <c r="Z36" s="40"/>
      <c r="AA36" s="41">
        <f>-(AA33+AA34)</f>
        <v>0</v>
      </c>
      <c r="AB36" s="3"/>
      <c r="AC36" s="89">
        <f>+W36+Y36+AA36</f>
        <v>4945244.9479102893</v>
      </c>
      <c r="AD36" s="115"/>
      <c r="AE36" s="116"/>
      <c r="AF36" s="118"/>
      <c r="AG36" s="5"/>
      <c r="AH36" s="4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15" customHeight="1" x14ac:dyDescent="0.25">
      <c r="A37" s="22" t="s">
        <v>58</v>
      </c>
      <c r="B37" s="2">
        <v>0</v>
      </c>
      <c r="C37" s="2">
        <v>0</v>
      </c>
      <c r="D37" s="89">
        <f>B37+C37</f>
        <v>0</v>
      </c>
      <c r="E37" s="2">
        <v>0</v>
      </c>
      <c r="F37" s="89">
        <f>D37+E37</f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533468.92130000005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73966.435900000011</v>
      </c>
      <c r="W37" s="89">
        <f>SUM(F37:V37)</f>
        <v>607435.35720000009</v>
      </c>
      <c r="X37" s="3"/>
      <c r="Y37" s="39"/>
      <c r="Z37" s="40"/>
      <c r="AA37" s="41"/>
      <c r="AB37" s="3"/>
      <c r="AC37" s="89">
        <f t="shared" si="3"/>
        <v>607435.35720000009</v>
      </c>
      <c r="AD37" s="115"/>
      <c r="AE37" s="116"/>
      <c r="AF37" s="118"/>
      <c r="AG37" s="5"/>
      <c r="AH37" s="4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5" customHeight="1" x14ac:dyDescent="0.25">
      <c r="A38" s="36" t="s">
        <v>59</v>
      </c>
      <c r="B38" s="37">
        <v>127752.6372</v>
      </c>
      <c r="C38" s="37">
        <v>0</v>
      </c>
      <c r="D38" s="89">
        <f>B38+C38</f>
        <v>127752.6372</v>
      </c>
      <c r="E38" s="37">
        <v>0</v>
      </c>
      <c r="F38" s="89">
        <f>D38+E38</f>
        <v>127752.6372</v>
      </c>
      <c r="G38" s="37">
        <v>0</v>
      </c>
      <c r="H38" s="37">
        <v>0</v>
      </c>
      <c r="I38" s="37">
        <v>0</v>
      </c>
      <c r="J38" s="37">
        <v>655.09199999999998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90">
        <f>SUM(F38:V38)</f>
        <v>128407.7292</v>
      </c>
      <c r="X38" s="3"/>
      <c r="Y38" s="42"/>
      <c r="Z38" s="40"/>
      <c r="AA38" s="43"/>
      <c r="AB38" s="3"/>
      <c r="AC38" s="90">
        <f t="shared" si="3"/>
        <v>128407.7292</v>
      </c>
      <c r="AD38" s="115"/>
      <c r="AE38" s="116"/>
      <c r="AF38" s="118"/>
      <c r="AG38" s="5"/>
      <c r="AH38" s="4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23" customFormat="1" ht="20.100000000000001" customHeight="1" x14ac:dyDescent="0.2">
      <c r="A39" s="86" t="s">
        <v>60</v>
      </c>
      <c r="B39" s="85">
        <f>+SUM(B33:B38)</f>
        <v>11907728.1621</v>
      </c>
      <c r="C39" s="85">
        <f>+SUM(C33:C38)</f>
        <v>882723.01535710448</v>
      </c>
      <c r="D39" s="85">
        <f>+SUM(D33:D38)</f>
        <v>12790451.177457104</v>
      </c>
      <c r="E39" s="85">
        <f t="shared" ref="E39:V39" si="5">+SUM(E33:E38)</f>
        <v>107.0158</v>
      </c>
      <c r="F39" s="85">
        <f>SUM(F33:F38)</f>
        <v>12790558.193257103</v>
      </c>
      <c r="G39" s="85">
        <f t="shared" si="5"/>
        <v>0</v>
      </c>
      <c r="H39" s="85">
        <f t="shared" si="5"/>
        <v>0</v>
      </c>
      <c r="I39" s="85">
        <f t="shared" si="5"/>
        <v>0</v>
      </c>
      <c r="J39" s="85">
        <f t="shared" si="5"/>
        <v>65587.068199999994</v>
      </c>
      <c r="K39" s="85">
        <f t="shared" si="5"/>
        <v>4395.795900000001</v>
      </c>
      <c r="L39" s="85">
        <f t="shared" si="5"/>
        <v>6.0000000000000008E-8</v>
      </c>
      <c r="M39" s="85">
        <f t="shared" si="5"/>
        <v>569268.2929</v>
      </c>
      <c r="N39" s="85">
        <f t="shared" si="5"/>
        <v>15094.500899999997</v>
      </c>
      <c r="O39" s="85">
        <f t="shared" si="5"/>
        <v>80408.878100000002</v>
      </c>
      <c r="P39" s="85">
        <f t="shared" si="5"/>
        <v>5012.1051124900005</v>
      </c>
      <c r="Q39" s="85">
        <f t="shared" si="5"/>
        <v>72865.377499999988</v>
      </c>
      <c r="R39" s="85">
        <f t="shared" si="5"/>
        <v>9305.9188017999986</v>
      </c>
      <c r="S39" s="85">
        <f t="shared" si="5"/>
        <v>0</v>
      </c>
      <c r="T39" s="85">
        <f t="shared" si="5"/>
        <v>6205.2362059999987</v>
      </c>
      <c r="U39" s="85">
        <f t="shared" si="5"/>
        <v>45.800000000000004</v>
      </c>
      <c r="V39" s="85">
        <f t="shared" si="5"/>
        <v>105732.0399</v>
      </c>
      <c r="W39" s="85">
        <f>+SUM(W33:W38)</f>
        <v>13724433.406777453</v>
      </c>
      <c r="X39" s="47"/>
      <c r="Y39" s="46">
        <f>+SUM(Y33:Y38)</f>
        <v>0</v>
      </c>
      <c r="Z39" s="49"/>
      <c r="AA39" s="102"/>
      <c r="AB39" s="7"/>
      <c r="AC39" s="94">
        <f>+SUM(AC33:AC38)</f>
        <v>13724433.406777455</v>
      </c>
      <c r="AD39" s="115"/>
      <c r="AE39" s="116"/>
      <c r="AF39" s="118"/>
      <c r="AG39" s="6"/>
      <c r="AH39" s="4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1:52" ht="15" customHeight="1" x14ac:dyDescent="0.2">
      <c r="R40" s="115"/>
      <c r="T40" s="115"/>
      <c r="X40" s="116"/>
      <c r="Y40" s="116"/>
      <c r="Z40" s="116"/>
      <c r="AA40" s="116"/>
      <c r="AB40" s="116"/>
      <c r="AC40" s="116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15" customHeight="1" x14ac:dyDescent="0.2"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ht="15" customHeight="1" x14ac:dyDescent="0.2"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8"/>
      <c r="Y42" s="118"/>
      <c r="Z42" s="118"/>
      <c r="AA42" s="118"/>
      <c r="AB42" s="118"/>
      <c r="AC42" s="118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ht="15" customHeight="1" x14ac:dyDescent="0.2">
      <c r="A43" s="5"/>
      <c r="B43" s="5"/>
      <c r="C43" s="5"/>
      <c r="D43" s="5"/>
      <c r="E43" s="5"/>
      <c r="F43" s="1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s="5" customFormat="1" ht="15" customHeight="1" x14ac:dyDescent="0.2">
      <c r="A44" s="24" t="s">
        <v>61</v>
      </c>
      <c r="B44" s="25"/>
      <c r="C44" s="25"/>
      <c r="D44" s="45"/>
      <c r="E44" s="44">
        <v>7863492.6289999997</v>
      </c>
      <c r="F44" s="119"/>
      <c r="J44" s="13" t="s">
        <v>70</v>
      </c>
      <c r="K44" s="11" t="s">
        <v>71</v>
      </c>
      <c r="W44" s="4"/>
      <c r="AD44" s="11"/>
      <c r="AE44" s="11"/>
      <c r="AF44" s="11"/>
    </row>
    <row r="45" spans="1:52" s="5" customFormat="1" ht="15" customHeight="1" x14ac:dyDescent="0.2">
      <c r="A45" s="26" t="s">
        <v>62</v>
      </c>
      <c r="B45" s="27"/>
      <c r="C45" s="27"/>
      <c r="D45" s="29"/>
      <c r="E45" s="44">
        <v>4604891.0601000004</v>
      </c>
      <c r="F45" s="119"/>
      <c r="K45" s="11" t="s">
        <v>72</v>
      </c>
      <c r="W45" s="13"/>
      <c r="Y45" s="13"/>
      <c r="AA45" s="13"/>
      <c r="AC45" s="13"/>
      <c r="AD45" s="11"/>
      <c r="AE45" s="11"/>
      <c r="AF45" s="11"/>
    </row>
    <row r="46" spans="1:52" s="5" customFormat="1" ht="15" hidden="1" customHeight="1" x14ac:dyDescent="0.2">
      <c r="A46" s="155"/>
      <c r="B46" s="156"/>
      <c r="C46" s="156"/>
      <c r="D46" s="29"/>
      <c r="E46" s="44"/>
      <c r="F46" s="119"/>
      <c r="K46" s="5" t="s">
        <v>69</v>
      </c>
      <c r="AD46" s="11"/>
      <c r="AE46" s="11"/>
      <c r="AF46" s="11"/>
    </row>
    <row r="47" spans="1:52" s="5" customFormat="1" ht="15" customHeight="1" x14ac:dyDescent="0.2">
      <c r="A47" s="28" t="s">
        <v>67</v>
      </c>
      <c r="B47" s="27"/>
      <c r="C47" s="27"/>
      <c r="D47" s="29"/>
      <c r="E47" s="44">
        <v>272836.967</v>
      </c>
      <c r="F47" s="119"/>
      <c r="K47" s="11" t="s">
        <v>111</v>
      </c>
      <c r="AD47" s="11"/>
      <c r="AE47" s="11"/>
      <c r="AF47" s="11"/>
    </row>
    <row r="48" spans="1:52" s="5" customFormat="1" ht="15" customHeight="1" x14ac:dyDescent="0.2">
      <c r="A48" s="28" t="s">
        <v>97</v>
      </c>
      <c r="B48" s="27"/>
      <c r="C48" s="27"/>
      <c r="D48" s="29"/>
      <c r="E48" s="44">
        <v>59.732999999999997</v>
      </c>
      <c r="F48" s="119"/>
      <c r="K48" s="11" t="s">
        <v>101</v>
      </c>
      <c r="AD48" s="11"/>
      <c r="AE48" s="11"/>
      <c r="AF48" s="11"/>
    </row>
    <row r="49" spans="1:52" s="5" customFormat="1" ht="15" customHeight="1" x14ac:dyDescent="0.2">
      <c r="A49" s="26" t="s">
        <v>63</v>
      </c>
      <c r="B49" s="27"/>
      <c r="C49" s="27"/>
      <c r="D49" s="29"/>
      <c r="E49" s="44">
        <v>11841.349099999999</v>
      </c>
      <c r="F49" s="119"/>
      <c r="AD49" s="11"/>
      <c r="AE49" s="11"/>
      <c r="AF49" s="11"/>
    </row>
    <row r="50" spans="1:52" s="5" customFormat="1" ht="15" customHeight="1" x14ac:dyDescent="0.2">
      <c r="A50" s="26" t="s">
        <v>64</v>
      </c>
      <c r="B50" s="27"/>
      <c r="C50" s="27"/>
      <c r="D50" s="29"/>
      <c r="E50" s="44">
        <v>22187.782999999999</v>
      </c>
      <c r="F50" s="119"/>
    </row>
    <row r="51" spans="1:52" s="5" customFormat="1" ht="15" customHeight="1" x14ac:dyDescent="0.2">
      <c r="A51" s="28" t="s">
        <v>98</v>
      </c>
      <c r="B51" s="27"/>
      <c r="C51" s="27"/>
      <c r="D51" s="29"/>
      <c r="E51" s="44">
        <v>15248.672057102203</v>
      </c>
      <c r="F51" s="119"/>
    </row>
    <row r="52" spans="1:52" s="56" customFormat="1" ht="20.100000000000001" customHeight="1" x14ac:dyDescent="0.2">
      <c r="A52" s="159" t="s">
        <v>65</v>
      </c>
      <c r="B52" s="160"/>
      <c r="C52" s="160"/>
      <c r="D52" s="57"/>
      <c r="E52" s="87">
        <f>SUM(E44:E51)</f>
        <v>12790558.193257101</v>
      </c>
      <c r="F52" s="120"/>
    </row>
    <row r="53" spans="1:52" s="5" customFormat="1" ht="15" customHeight="1" x14ac:dyDescent="0.2">
      <c r="A53" s="155"/>
      <c r="B53" s="156"/>
      <c r="C53" s="156"/>
      <c r="D53" s="29"/>
      <c r="E53" s="44">
        <v>0</v>
      </c>
      <c r="F53" s="119"/>
    </row>
    <row r="54" spans="1:52" s="5" customFormat="1" ht="15" customHeight="1" x14ac:dyDescent="0.2">
      <c r="A54" s="155" t="s">
        <v>66</v>
      </c>
      <c r="B54" s="156"/>
      <c r="C54" s="156"/>
      <c r="D54" s="29"/>
      <c r="E54" s="44">
        <v>45.8</v>
      </c>
      <c r="F54" s="119"/>
    </row>
    <row r="55" spans="1:52" s="5" customFormat="1" ht="20.100000000000001" customHeight="1" x14ac:dyDescent="0.2">
      <c r="A55" s="157" t="s">
        <v>68</v>
      </c>
      <c r="B55" s="158"/>
      <c r="C55" s="158"/>
      <c r="D55" s="58"/>
      <c r="E55" s="88">
        <f>+E52-E53-E54</f>
        <v>12790512.3932571</v>
      </c>
      <c r="F55" s="119"/>
    </row>
    <row r="56" spans="1:52" x14ac:dyDescent="0.2">
      <c r="A56" s="5"/>
      <c r="B56" s="5"/>
      <c r="C56" s="5"/>
      <c r="D56" s="5"/>
      <c r="E56" s="5"/>
      <c r="F56" s="30"/>
      <c r="G56" s="31"/>
      <c r="H56" s="31"/>
      <c r="I56" s="31"/>
      <c r="J56" s="32"/>
      <c r="K56" s="5"/>
      <c r="L56" s="31"/>
      <c r="M56" s="31"/>
      <c r="N56" s="31"/>
      <c r="V56" s="21"/>
      <c r="W56" s="21"/>
      <c r="X56" s="5"/>
      <c r="Z56" s="5"/>
      <c r="AA56" s="21" t="s">
        <v>12</v>
      </c>
      <c r="AB56" s="5"/>
      <c r="AC56" s="1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2">
      <c r="A57" s="15" t="s">
        <v>14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13"/>
      <c r="X57" s="5"/>
      <c r="Z57" s="5"/>
      <c r="AA57" s="33"/>
      <c r="AB57" s="5"/>
      <c r="AC57" s="33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2">
      <c r="A58" s="59" t="s">
        <v>112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13"/>
      <c r="X58" s="5"/>
      <c r="Z58" s="5"/>
      <c r="AA58" s="33"/>
      <c r="AB58" s="5"/>
      <c r="AC58" s="33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ht="13.5" thickBot="1" x14ac:dyDescent="0.25">
      <c r="A59" s="35" t="s">
        <v>99</v>
      </c>
      <c r="B59" s="34"/>
      <c r="C59" s="34"/>
      <c r="D59" s="34"/>
      <c r="E59" s="34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34"/>
      <c r="Y59" s="35"/>
      <c r="Z59" s="34"/>
      <c r="AA59" s="19"/>
      <c r="AB59" s="34"/>
      <c r="AC59" s="19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ht="15" customHeight="1" x14ac:dyDescent="0.2">
      <c r="A60" s="96" t="s">
        <v>100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V60" s="5"/>
      <c r="W60" s="13"/>
      <c r="X60" s="5"/>
      <c r="Y60" s="16"/>
      <c r="Z60" s="5"/>
      <c r="AA60" s="13"/>
      <c r="AB60" s="5"/>
      <c r="AC60" s="13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1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ht="1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1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ht="1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ht="1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P65" s="5"/>
      <c r="Q65" s="5"/>
      <c r="R65" s="5"/>
      <c r="S65" s="5"/>
      <c r="T65" s="5"/>
      <c r="U65" s="5"/>
      <c r="V65" s="5"/>
      <c r="W65" s="13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1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33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1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ht="1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ht="1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</sheetData>
  <mergeCells count="10">
    <mergeCell ref="A52:C52"/>
    <mergeCell ref="A53:C53"/>
    <mergeCell ref="A54:C54"/>
    <mergeCell ref="A55:C55"/>
    <mergeCell ref="G6:I7"/>
    <mergeCell ref="R6:T6"/>
    <mergeCell ref="R7:T7"/>
    <mergeCell ref="P8:P9"/>
    <mergeCell ref="T8:T9"/>
    <mergeCell ref="A46:C46"/>
  </mergeCells>
  <printOptions horizontalCentered="1" verticalCentered="1" gridLinesSet="0"/>
  <pageMargins left="0" right="0" top="0" bottom="0" header="0" footer="0"/>
  <pageSetup paperSize="5" scale="17" pageOrder="overThenDown" orientation="landscape" horizontalDpi="4294967294" verticalDpi="4294967294" r:id="rId1"/>
  <headerFooter alignWithMargins="0"/>
  <ignoredErrors>
    <ignoredError sqref="D33 F33 F39 W33 AC33" formula="1"/>
    <ignoredError sqref="W9 Y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01A76-B194-49F4-8A6E-CCCBB72F9A1B}">
  <sheetPr>
    <pageSetUpPr fitToPage="1"/>
  </sheetPr>
  <dimension ref="A1:AZ77"/>
  <sheetViews>
    <sheetView showGridLines="0" showZeros="0" topLeftCell="K1" zoomScaleNormal="100" workbookViewId="0">
      <selection activeCell="A5" sqref="A5"/>
    </sheetView>
  </sheetViews>
  <sheetFormatPr baseColWidth="10" defaultColWidth="27.5546875" defaultRowHeight="12.75" x14ac:dyDescent="0.2"/>
  <cols>
    <col min="1" max="1" width="19.44140625" style="11" customWidth="1"/>
    <col min="2" max="3" width="12.77734375" style="11" customWidth="1"/>
    <col min="4" max="4" width="13" style="11" customWidth="1"/>
    <col min="5" max="6" width="12.77734375" style="11" customWidth="1"/>
    <col min="7" max="7" width="16.77734375" style="11" hidden="1" customWidth="1"/>
    <col min="8" max="8" width="18.33203125" style="11" hidden="1" customWidth="1"/>
    <col min="9" max="9" width="20.21875" style="11" hidden="1" customWidth="1"/>
    <col min="10" max="18" width="12.77734375" style="11" customWidth="1"/>
    <col min="19" max="19" width="27.5546875" style="11" hidden="1" customWidth="1"/>
    <col min="20" max="23" width="12.77734375" style="11" customWidth="1"/>
    <col min="24" max="24" width="1.77734375" style="11" customWidth="1"/>
    <col min="25" max="25" width="12.77734375" style="11" customWidth="1"/>
    <col min="26" max="26" width="1.77734375" style="11" customWidth="1"/>
    <col min="27" max="28" width="27.5546875" style="11" hidden="1" customWidth="1"/>
    <col min="29" max="29" width="12.77734375" style="11" customWidth="1"/>
    <col min="30" max="30" width="17.88671875" style="11" customWidth="1"/>
    <col min="31" max="31" width="11.77734375" style="11" customWidth="1"/>
    <col min="32" max="32" width="12" style="11" customWidth="1"/>
    <col min="33" max="256" width="27.5546875" style="11"/>
    <col min="257" max="257" width="19.44140625" style="11" customWidth="1"/>
    <col min="258" max="259" width="12.77734375" style="11" customWidth="1"/>
    <col min="260" max="260" width="13" style="11" customWidth="1"/>
    <col min="261" max="262" width="12.77734375" style="11" customWidth="1"/>
    <col min="263" max="265" width="0" style="11" hidden="1" customWidth="1"/>
    <col min="266" max="274" width="12.77734375" style="11" customWidth="1"/>
    <col min="275" max="275" width="0" style="11" hidden="1" customWidth="1"/>
    <col min="276" max="279" width="12.77734375" style="11" customWidth="1"/>
    <col min="280" max="280" width="1.77734375" style="11" customWidth="1"/>
    <col min="281" max="281" width="12.77734375" style="11" customWidth="1"/>
    <col min="282" max="282" width="1.77734375" style="11" customWidth="1"/>
    <col min="283" max="284" width="0" style="11" hidden="1" customWidth="1"/>
    <col min="285" max="285" width="12.77734375" style="11" customWidth="1"/>
    <col min="286" max="286" width="17.88671875" style="11" customWidth="1"/>
    <col min="287" max="287" width="11.77734375" style="11" customWidth="1"/>
    <col min="288" max="288" width="12" style="11" customWidth="1"/>
    <col min="289" max="512" width="27.5546875" style="11"/>
    <col min="513" max="513" width="19.44140625" style="11" customWidth="1"/>
    <col min="514" max="515" width="12.77734375" style="11" customWidth="1"/>
    <col min="516" max="516" width="13" style="11" customWidth="1"/>
    <col min="517" max="518" width="12.77734375" style="11" customWidth="1"/>
    <col min="519" max="521" width="0" style="11" hidden="1" customWidth="1"/>
    <col min="522" max="530" width="12.77734375" style="11" customWidth="1"/>
    <col min="531" max="531" width="0" style="11" hidden="1" customWidth="1"/>
    <col min="532" max="535" width="12.77734375" style="11" customWidth="1"/>
    <col min="536" max="536" width="1.77734375" style="11" customWidth="1"/>
    <col min="537" max="537" width="12.77734375" style="11" customWidth="1"/>
    <col min="538" max="538" width="1.77734375" style="11" customWidth="1"/>
    <col min="539" max="540" width="0" style="11" hidden="1" customWidth="1"/>
    <col min="541" max="541" width="12.77734375" style="11" customWidth="1"/>
    <col min="542" max="542" width="17.88671875" style="11" customWidth="1"/>
    <col min="543" max="543" width="11.77734375" style="11" customWidth="1"/>
    <col min="544" max="544" width="12" style="11" customWidth="1"/>
    <col min="545" max="768" width="27.5546875" style="11"/>
    <col min="769" max="769" width="19.44140625" style="11" customWidth="1"/>
    <col min="770" max="771" width="12.77734375" style="11" customWidth="1"/>
    <col min="772" max="772" width="13" style="11" customWidth="1"/>
    <col min="773" max="774" width="12.77734375" style="11" customWidth="1"/>
    <col min="775" max="777" width="0" style="11" hidden="1" customWidth="1"/>
    <col min="778" max="786" width="12.77734375" style="11" customWidth="1"/>
    <col min="787" max="787" width="0" style="11" hidden="1" customWidth="1"/>
    <col min="788" max="791" width="12.77734375" style="11" customWidth="1"/>
    <col min="792" max="792" width="1.77734375" style="11" customWidth="1"/>
    <col min="793" max="793" width="12.77734375" style="11" customWidth="1"/>
    <col min="794" max="794" width="1.77734375" style="11" customWidth="1"/>
    <col min="795" max="796" width="0" style="11" hidden="1" customWidth="1"/>
    <col min="797" max="797" width="12.77734375" style="11" customWidth="1"/>
    <col min="798" max="798" width="17.88671875" style="11" customWidth="1"/>
    <col min="799" max="799" width="11.77734375" style="11" customWidth="1"/>
    <col min="800" max="800" width="12" style="11" customWidth="1"/>
    <col min="801" max="1024" width="27.5546875" style="11"/>
    <col min="1025" max="1025" width="19.44140625" style="11" customWidth="1"/>
    <col min="1026" max="1027" width="12.77734375" style="11" customWidth="1"/>
    <col min="1028" max="1028" width="13" style="11" customWidth="1"/>
    <col min="1029" max="1030" width="12.77734375" style="11" customWidth="1"/>
    <col min="1031" max="1033" width="0" style="11" hidden="1" customWidth="1"/>
    <col min="1034" max="1042" width="12.77734375" style="11" customWidth="1"/>
    <col min="1043" max="1043" width="0" style="11" hidden="1" customWidth="1"/>
    <col min="1044" max="1047" width="12.77734375" style="11" customWidth="1"/>
    <col min="1048" max="1048" width="1.77734375" style="11" customWidth="1"/>
    <col min="1049" max="1049" width="12.77734375" style="11" customWidth="1"/>
    <col min="1050" max="1050" width="1.77734375" style="11" customWidth="1"/>
    <col min="1051" max="1052" width="0" style="11" hidden="1" customWidth="1"/>
    <col min="1053" max="1053" width="12.77734375" style="11" customWidth="1"/>
    <col min="1054" max="1054" width="17.88671875" style="11" customWidth="1"/>
    <col min="1055" max="1055" width="11.77734375" style="11" customWidth="1"/>
    <col min="1056" max="1056" width="12" style="11" customWidth="1"/>
    <col min="1057" max="1280" width="27.5546875" style="11"/>
    <col min="1281" max="1281" width="19.44140625" style="11" customWidth="1"/>
    <col min="1282" max="1283" width="12.77734375" style="11" customWidth="1"/>
    <col min="1284" max="1284" width="13" style="11" customWidth="1"/>
    <col min="1285" max="1286" width="12.77734375" style="11" customWidth="1"/>
    <col min="1287" max="1289" width="0" style="11" hidden="1" customWidth="1"/>
    <col min="1290" max="1298" width="12.77734375" style="11" customWidth="1"/>
    <col min="1299" max="1299" width="0" style="11" hidden="1" customWidth="1"/>
    <col min="1300" max="1303" width="12.77734375" style="11" customWidth="1"/>
    <col min="1304" max="1304" width="1.77734375" style="11" customWidth="1"/>
    <col min="1305" max="1305" width="12.77734375" style="11" customWidth="1"/>
    <col min="1306" max="1306" width="1.77734375" style="11" customWidth="1"/>
    <col min="1307" max="1308" width="0" style="11" hidden="1" customWidth="1"/>
    <col min="1309" max="1309" width="12.77734375" style="11" customWidth="1"/>
    <col min="1310" max="1310" width="17.88671875" style="11" customWidth="1"/>
    <col min="1311" max="1311" width="11.77734375" style="11" customWidth="1"/>
    <col min="1312" max="1312" width="12" style="11" customWidth="1"/>
    <col min="1313" max="1536" width="27.5546875" style="11"/>
    <col min="1537" max="1537" width="19.44140625" style="11" customWidth="1"/>
    <col min="1538" max="1539" width="12.77734375" style="11" customWidth="1"/>
    <col min="1540" max="1540" width="13" style="11" customWidth="1"/>
    <col min="1541" max="1542" width="12.77734375" style="11" customWidth="1"/>
    <col min="1543" max="1545" width="0" style="11" hidden="1" customWidth="1"/>
    <col min="1546" max="1554" width="12.77734375" style="11" customWidth="1"/>
    <col min="1555" max="1555" width="0" style="11" hidden="1" customWidth="1"/>
    <col min="1556" max="1559" width="12.77734375" style="11" customWidth="1"/>
    <col min="1560" max="1560" width="1.77734375" style="11" customWidth="1"/>
    <col min="1561" max="1561" width="12.77734375" style="11" customWidth="1"/>
    <col min="1562" max="1562" width="1.77734375" style="11" customWidth="1"/>
    <col min="1563" max="1564" width="0" style="11" hidden="1" customWidth="1"/>
    <col min="1565" max="1565" width="12.77734375" style="11" customWidth="1"/>
    <col min="1566" max="1566" width="17.88671875" style="11" customWidth="1"/>
    <col min="1567" max="1567" width="11.77734375" style="11" customWidth="1"/>
    <col min="1568" max="1568" width="12" style="11" customWidth="1"/>
    <col min="1569" max="1792" width="27.5546875" style="11"/>
    <col min="1793" max="1793" width="19.44140625" style="11" customWidth="1"/>
    <col min="1794" max="1795" width="12.77734375" style="11" customWidth="1"/>
    <col min="1796" max="1796" width="13" style="11" customWidth="1"/>
    <col min="1797" max="1798" width="12.77734375" style="11" customWidth="1"/>
    <col min="1799" max="1801" width="0" style="11" hidden="1" customWidth="1"/>
    <col min="1802" max="1810" width="12.77734375" style="11" customWidth="1"/>
    <col min="1811" max="1811" width="0" style="11" hidden="1" customWidth="1"/>
    <col min="1812" max="1815" width="12.77734375" style="11" customWidth="1"/>
    <col min="1816" max="1816" width="1.77734375" style="11" customWidth="1"/>
    <col min="1817" max="1817" width="12.77734375" style="11" customWidth="1"/>
    <col min="1818" max="1818" width="1.77734375" style="11" customWidth="1"/>
    <col min="1819" max="1820" width="0" style="11" hidden="1" customWidth="1"/>
    <col min="1821" max="1821" width="12.77734375" style="11" customWidth="1"/>
    <col min="1822" max="1822" width="17.88671875" style="11" customWidth="1"/>
    <col min="1823" max="1823" width="11.77734375" style="11" customWidth="1"/>
    <col min="1824" max="1824" width="12" style="11" customWidth="1"/>
    <col min="1825" max="2048" width="27.5546875" style="11"/>
    <col min="2049" max="2049" width="19.44140625" style="11" customWidth="1"/>
    <col min="2050" max="2051" width="12.77734375" style="11" customWidth="1"/>
    <col min="2052" max="2052" width="13" style="11" customWidth="1"/>
    <col min="2053" max="2054" width="12.77734375" style="11" customWidth="1"/>
    <col min="2055" max="2057" width="0" style="11" hidden="1" customWidth="1"/>
    <col min="2058" max="2066" width="12.77734375" style="11" customWidth="1"/>
    <col min="2067" max="2067" width="0" style="11" hidden="1" customWidth="1"/>
    <col min="2068" max="2071" width="12.77734375" style="11" customWidth="1"/>
    <col min="2072" max="2072" width="1.77734375" style="11" customWidth="1"/>
    <col min="2073" max="2073" width="12.77734375" style="11" customWidth="1"/>
    <col min="2074" max="2074" width="1.77734375" style="11" customWidth="1"/>
    <col min="2075" max="2076" width="0" style="11" hidden="1" customWidth="1"/>
    <col min="2077" max="2077" width="12.77734375" style="11" customWidth="1"/>
    <col min="2078" max="2078" width="17.88671875" style="11" customWidth="1"/>
    <col min="2079" max="2079" width="11.77734375" style="11" customWidth="1"/>
    <col min="2080" max="2080" width="12" style="11" customWidth="1"/>
    <col min="2081" max="2304" width="27.5546875" style="11"/>
    <col min="2305" max="2305" width="19.44140625" style="11" customWidth="1"/>
    <col min="2306" max="2307" width="12.77734375" style="11" customWidth="1"/>
    <col min="2308" max="2308" width="13" style="11" customWidth="1"/>
    <col min="2309" max="2310" width="12.77734375" style="11" customWidth="1"/>
    <col min="2311" max="2313" width="0" style="11" hidden="1" customWidth="1"/>
    <col min="2314" max="2322" width="12.77734375" style="11" customWidth="1"/>
    <col min="2323" max="2323" width="0" style="11" hidden="1" customWidth="1"/>
    <col min="2324" max="2327" width="12.77734375" style="11" customWidth="1"/>
    <col min="2328" max="2328" width="1.77734375" style="11" customWidth="1"/>
    <col min="2329" max="2329" width="12.77734375" style="11" customWidth="1"/>
    <col min="2330" max="2330" width="1.77734375" style="11" customWidth="1"/>
    <col min="2331" max="2332" width="0" style="11" hidden="1" customWidth="1"/>
    <col min="2333" max="2333" width="12.77734375" style="11" customWidth="1"/>
    <col min="2334" max="2334" width="17.88671875" style="11" customWidth="1"/>
    <col min="2335" max="2335" width="11.77734375" style="11" customWidth="1"/>
    <col min="2336" max="2336" width="12" style="11" customWidth="1"/>
    <col min="2337" max="2560" width="27.5546875" style="11"/>
    <col min="2561" max="2561" width="19.44140625" style="11" customWidth="1"/>
    <col min="2562" max="2563" width="12.77734375" style="11" customWidth="1"/>
    <col min="2564" max="2564" width="13" style="11" customWidth="1"/>
    <col min="2565" max="2566" width="12.77734375" style="11" customWidth="1"/>
    <col min="2567" max="2569" width="0" style="11" hidden="1" customWidth="1"/>
    <col min="2570" max="2578" width="12.77734375" style="11" customWidth="1"/>
    <col min="2579" max="2579" width="0" style="11" hidden="1" customWidth="1"/>
    <col min="2580" max="2583" width="12.77734375" style="11" customWidth="1"/>
    <col min="2584" max="2584" width="1.77734375" style="11" customWidth="1"/>
    <col min="2585" max="2585" width="12.77734375" style="11" customWidth="1"/>
    <col min="2586" max="2586" width="1.77734375" style="11" customWidth="1"/>
    <col min="2587" max="2588" width="0" style="11" hidden="1" customWidth="1"/>
    <col min="2589" max="2589" width="12.77734375" style="11" customWidth="1"/>
    <col min="2590" max="2590" width="17.88671875" style="11" customWidth="1"/>
    <col min="2591" max="2591" width="11.77734375" style="11" customWidth="1"/>
    <col min="2592" max="2592" width="12" style="11" customWidth="1"/>
    <col min="2593" max="2816" width="27.5546875" style="11"/>
    <col min="2817" max="2817" width="19.44140625" style="11" customWidth="1"/>
    <col min="2818" max="2819" width="12.77734375" style="11" customWidth="1"/>
    <col min="2820" max="2820" width="13" style="11" customWidth="1"/>
    <col min="2821" max="2822" width="12.77734375" style="11" customWidth="1"/>
    <col min="2823" max="2825" width="0" style="11" hidden="1" customWidth="1"/>
    <col min="2826" max="2834" width="12.77734375" style="11" customWidth="1"/>
    <col min="2835" max="2835" width="0" style="11" hidden="1" customWidth="1"/>
    <col min="2836" max="2839" width="12.77734375" style="11" customWidth="1"/>
    <col min="2840" max="2840" width="1.77734375" style="11" customWidth="1"/>
    <col min="2841" max="2841" width="12.77734375" style="11" customWidth="1"/>
    <col min="2842" max="2842" width="1.77734375" style="11" customWidth="1"/>
    <col min="2843" max="2844" width="0" style="11" hidden="1" customWidth="1"/>
    <col min="2845" max="2845" width="12.77734375" style="11" customWidth="1"/>
    <col min="2846" max="2846" width="17.88671875" style="11" customWidth="1"/>
    <col min="2847" max="2847" width="11.77734375" style="11" customWidth="1"/>
    <col min="2848" max="2848" width="12" style="11" customWidth="1"/>
    <col min="2849" max="3072" width="27.5546875" style="11"/>
    <col min="3073" max="3073" width="19.44140625" style="11" customWidth="1"/>
    <col min="3074" max="3075" width="12.77734375" style="11" customWidth="1"/>
    <col min="3076" max="3076" width="13" style="11" customWidth="1"/>
    <col min="3077" max="3078" width="12.77734375" style="11" customWidth="1"/>
    <col min="3079" max="3081" width="0" style="11" hidden="1" customWidth="1"/>
    <col min="3082" max="3090" width="12.77734375" style="11" customWidth="1"/>
    <col min="3091" max="3091" width="0" style="11" hidden="1" customWidth="1"/>
    <col min="3092" max="3095" width="12.77734375" style="11" customWidth="1"/>
    <col min="3096" max="3096" width="1.77734375" style="11" customWidth="1"/>
    <col min="3097" max="3097" width="12.77734375" style="11" customWidth="1"/>
    <col min="3098" max="3098" width="1.77734375" style="11" customWidth="1"/>
    <col min="3099" max="3100" width="0" style="11" hidden="1" customWidth="1"/>
    <col min="3101" max="3101" width="12.77734375" style="11" customWidth="1"/>
    <col min="3102" max="3102" width="17.88671875" style="11" customWidth="1"/>
    <col min="3103" max="3103" width="11.77734375" style="11" customWidth="1"/>
    <col min="3104" max="3104" width="12" style="11" customWidth="1"/>
    <col min="3105" max="3328" width="27.5546875" style="11"/>
    <col min="3329" max="3329" width="19.44140625" style="11" customWidth="1"/>
    <col min="3330" max="3331" width="12.77734375" style="11" customWidth="1"/>
    <col min="3332" max="3332" width="13" style="11" customWidth="1"/>
    <col min="3333" max="3334" width="12.77734375" style="11" customWidth="1"/>
    <col min="3335" max="3337" width="0" style="11" hidden="1" customWidth="1"/>
    <col min="3338" max="3346" width="12.77734375" style="11" customWidth="1"/>
    <col min="3347" max="3347" width="0" style="11" hidden="1" customWidth="1"/>
    <col min="3348" max="3351" width="12.77734375" style="11" customWidth="1"/>
    <col min="3352" max="3352" width="1.77734375" style="11" customWidth="1"/>
    <col min="3353" max="3353" width="12.77734375" style="11" customWidth="1"/>
    <col min="3354" max="3354" width="1.77734375" style="11" customWidth="1"/>
    <col min="3355" max="3356" width="0" style="11" hidden="1" customWidth="1"/>
    <col min="3357" max="3357" width="12.77734375" style="11" customWidth="1"/>
    <col min="3358" max="3358" width="17.88671875" style="11" customWidth="1"/>
    <col min="3359" max="3359" width="11.77734375" style="11" customWidth="1"/>
    <col min="3360" max="3360" width="12" style="11" customWidth="1"/>
    <col min="3361" max="3584" width="27.5546875" style="11"/>
    <col min="3585" max="3585" width="19.44140625" style="11" customWidth="1"/>
    <col min="3586" max="3587" width="12.77734375" style="11" customWidth="1"/>
    <col min="3588" max="3588" width="13" style="11" customWidth="1"/>
    <col min="3589" max="3590" width="12.77734375" style="11" customWidth="1"/>
    <col min="3591" max="3593" width="0" style="11" hidden="1" customWidth="1"/>
    <col min="3594" max="3602" width="12.77734375" style="11" customWidth="1"/>
    <col min="3603" max="3603" width="0" style="11" hidden="1" customWidth="1"/>
    <col min="3604" max="3607" width="12.77734375" style="11" customWidth="1"/>
    <col min="3608" max="3608" width="1.77734375" style="11" customWidth="1"/>
    <col min="3609" max="3609" width="12.77734375" style="11" customWidth="1"/>
    <col min="3610" max="3610" width="1.77734375" style="11" customWidth="1"/>
    <col min="3611" max="3612" width="0" style="11" hidden="1" customWidth="1"/>
    <col min="3613" max="3613" width="12.77734375" style="11" customWidth="1"/>
    <col min="3614" max="3614" width="17.88671875" style="11" customWidth="1"/>
    <col min="3615" max="3615" width="11.77734375" style="11" customWidth="1"/>
    <col min="3616" max="3616" width="12" style="11" customWidth="1"/>
    <col min="3617" max="3840" width="27.5546875" style="11"/>
    <col min="3841" max="3841" width="19.44140625" style="11" customWidth="1"/>
    <col min="3842" max="3843" width="12.77734375" style="11" customWidth="1"/>
    <col min="3844" max="3844" width="13" style="11" customWidth="1"/>
    <col min="3845" max="3846" width="12.77734375" style="11" customWidth="1"/>
    <col min="3847" max="3849" width="0" style="11" hidden="1" customWidth="1"/>
    <col min="3850" max="3858" width="12.77734375" style="11" customWidth="1"/>
    <col min="3859" max="3859" width="0" style="11" hidden="1" customWidth="1"/>
    <col min="3860" max="3863" width="12.77734375" style="11" customWidth="1"/>
    <col min="3864" max="3864" width="1.77734375" style="11" customWidth="1"/>
    <col min="3865" max="3865" width="12.77734375" style="11" customWidth="1"/>
    <col min="3866" max="3866" width="1.77734375" style="11" customWidth="1"/>
    <col min="3867" max="3868" width="0" style="11" hidden="1" customWidth="1"/>
    <col min="3869" max="3869" width="12.77734375" style="11" customWidth="1"/>
    <col min="3870" max="3870" width="17.88671875" style="11" customWidth="1"/>
    <col min="3871" max="3871" width="11.77734375" style="11" customWidth="1"/>
    <col min="3872" max="3872" width="12" style="11" customWidth="1"/>
    <col min="3873" max="4096" width="27.5546875" style="11"/>
    <col min="4097" max="4097" width="19.44140625" style="11" customWidth="1"/>
    <col min="4098" max="4099" width="12.77734375" style="11" customWidth="1"/>
    <col min="4100" max="4100" width="13" style="11" customWidth="1"/>
    <col min="4101" max="4102" width="12.77734375" style="11" customWidth="1"/>
    <col min="4103" max="4105" width="0" style="11" hidden="1" customWidth="1"/>
    <col min="4106" max="4114" width="12.77734375" style="11" customWidth="1"/>
    <col min="4115" max="4115" width="0" style="11" hidden="1" customWidth="1"/>
    <col min="4116" max="4119" width="12.77734375" style="11" customWidth="1"/>
    <col min="4120" max="4120" width="1.77734375" style="11" customWidth="1"/>
    <col min="4121" max="4121" width="12.77734375" style="11" customWidth="1"/>
    <col min="4122" max="4122" width="1.77734375" style="11" customWidth="1"/>
    <col min="4123" max="4124" width="0" style="11" hidden="1" customWidth="1"/>
    <col min="4125" max="4125" width="12.77734375" style="11" customWidth="1"/>
    <col min="4126" max="4126" width="17.88671875" style="11" customWidth="1"/>
    <col min="4127" max="4127" width="11.77734375" style="11" customWidth="1"/>
    <col min="4128" max="4128" width="12" style="11" customWidth="1"/>
    <col min="4129" max="4352" width="27.5546875" style="11"/>
    <col min="4353" max="4353" width="19.44140625" style="11" customWidth="1"/>
    <col min="4354" max="4355" width="12.77734375" style="11" customWidth="1"/>
    <col min="4356" max="4356" width="13" style="11" customWidth="1"/>
    <col min="4357" max="4358" width="12.77734375" style="11" customWidth="1"/>
    <col min="4359" max="4361" width="0" style="11" hidden="1" customWidth="1"/>
    <col min="4362" max="4370" width="12.77734375" style="11" customWidth="1"/>
    <col min="4371" max="4371" width="0" style="11" hidden="1" customWidth="1"/>
    <col min="4372" max="4375" width="12.77734375" style="11" customWidth="1"/>
    <col min="4376" max="4376" width="1.77734375" style="11" customWidth="1"/>
    <col min="4377" max="4377" width="12.77734375" style="11" customWidth="1"/>
    <col min="4378" max="4378" width="1.77734375" style="11" customWidth="1"/>
    <col min="4379" max="4380" width="0" style="11" hidden="1" customWidth="1"/>
    <col min="4381" max="4381" width="12.77734375" style="11" customWidth="1"/>
    <col min="4382" max="4382" width="17.88671875" style="11" customWidth="1"/>
    <col min="4383" max="4383" width="11.77734375" style="11" customWidth="1"/>
    <col min="4384" max="4384" width="12" style="11" customWidth="1"/>
    <col min="4385" max="4608" width="27.5546875" style="11"/>
    <col min="4609" max="4609" width="19.44140625" style="11" customWidth="1"/>
    <col min="4610" max="4611" width="12.77734375" style="11" customWidth="1"/>
    <col min="4612" max="4612" width="13" style="11" customWidth="1"/>
    <col min="4613" max="4614" width="12.77734375" style="11" customWidth="1"/>
    <col min="4615" max="4617" width="0" style="11" hidden="1" customWidth="1"/>
    <col min="4618" max="4626" width="12.77734375" style="11" customWidth="1"/>
    <col min="4627" max="4627" width="0" style="11" hidden="1" customWidth="1"/>
    <col min="4628" max="4631" width="12.77734375" style="11" customWidth="1"/>
    <col min="4632" max="4632" width="1.77734375" style="11" customWidth="1"/>
    <col min="4633" max="4633" width="12.77734375" style="11" customWidth="1"/>
    <col min="4634" max="4634" width="1.77734375" style="11" customWidth="1"/>
    <col min="4635" max="4636" width="0" style="11" hidden="1" customWidth="1"/>
    <col min="4637" max="4637" width="12.77734375" style="11" customWidth="1"/>
    <col min="4638" max="4638" width="17.88671875" style="11" customWidth="1"/>
    <col min="4639" max="4639" width="11.77734375" style="11" customWidth="1"/>
    <col min="4640" max="4640" width="12" style="11" customWidth="1"/>
    <col min="4641" max="4864" width="27.5546875" style="11"/>
    <col min="4865" max="4865" width="19.44140625" style="11" customWidth="1"/>
    <col min="4866" max="4867" width="12.77734375" style="11" customWidth="1"/>
    <col min="4868" max="4868" width="13" style="11" customWidth="1"/>
    <col min="4869" max="4870" width="12.77734375" style="11" customWidth="1"/>
    <col min="4871" max="4873" width="0" style="11" hidden="1" customWidth="1"/>
    <col min="4874" max="4882" width="12.77734375" style="11" customWidth="1"/>
    <col min="4883" max="4883" width="0" style="11" hidden="1" customWidth="1"/>
    <col min="4884" max="4887" width="12.77734375" style="11" customWidth="1"/>
    <col min="4888" max="4888" width="1.77734375" style="11" customWidth="1"/>
    <col min="4889" max="4889" width="12.77734375" style="11" customWidth="1"/>
    <col min="4890" max="4890" width="1.77734375" style="11" customWidth="1"/>
    <col min="4891" max="4892" width="0" style="11" hidden="1" customWidth="1"/>
    <col min="4893" max="4893" width="12.77734375" style="11" customWidth="1"/>
    <col min="4894" max="4894" width="17.88671875" style="11" customWidth="1"/>
    <col min="4895" max="4895" width="11.77734375" style="11" customWidth="1"/>
    <col min="4896" max="4896" width="12" style="11" customWidth="1"/>
    <col min="4897" max="5120" width="27.5546875" style="11"/>
    <col min="5121" max="5121" width="19.44140625" style="11" customWidth="1"/>
    <col min="5122" max="5123" width="12.77734375" style="11" customWidth="1"/>
    <col min="5124" max="5124" width="13" style="11" customWidth="1"/>
    <col min="5125" max="5126" width="12.77734375" style="11" customWidth="1"/>
    <col min="5127" max="5129" width="0" style="11" hidden="1" customWidth="1"/>
    <col min="5130" max="5138" width="12.77734375" style="11" customWidth="1"/>
    <col min="5139" max="5139" width="0" style="11" hidden="1" customWidth="1"/>
    <col min="5140" max="5143" width="12.77734375" style="11" customWidth="1"/>
    <col min="5144" max="5144" width="1.77734375" style="11" customWidth="1"/>
    <col min="5145" max="5145" width="12.77734375" style="11" customWidth="1"/>
    <col min="5146" max="5146" width="1.77734375" style="11" customWidth="1"/>
    <col min="5147" max="5148" width="0" style="11" hidden="1" customWidth="1"/>
    <col min="5149" max="5149" width="12.77734375" style="11" customWidth="1"/>
    <col min="5150" max="5150" width="17.88671875" style="11" customWidth="1"/>
    <col min="5151" max="5151" width="11.77734375" style="11" customWidth="1"/>
    <col min="5152" max="5152" width="12" style="11" customWidth="1"/>
    <col min="5153" max="5376" width="27.5546875" style="11"/>
    <col min="5377" max="5377" width="19.44140625" style="11" customWidth="1"/>
    <col min="5378" max="5379" width="12.77734375" style="11" customWidth="1"/>
    <col min="5380" max="5380" width="13" style="11" customWidth="1"/>
    <col min="5381" max="5382" width="12.77734375" style="11" customWidth="1"/>
    <col min="5383" max="5385" width="0" style="11" hidden="1" customWidth="1"/>
    <col min="5386" max="5394" width="12.77734375" style="11" customWidth="1"/>
    <col min="5395" max="5395" width="0" style="11" hidden="1" customWidth="1"/>
    <col min="5396" max="5399" width="12.77734375" style="11" customWidth="1"/>
    <col min="5400" max="5400" width="1.77734375" style="11" customWidth="1"/>
    <col min="5401" max="5401" width="12.77734375" style="11" customWidth="1"/>
    <col min="5402" max="5402" width="1.77734375" style="11" customWidth="1"/>
    <col min="5403" max="5404" width="0" style="11" hidden="1" customWidth="1"/>
    <col min="5405" max="5405" width="12.77734375" style="11" customWidth="1"/>
    <col min="5406" max="5406" width="17.88671875" style="11" customWidth="1"/>
    <col min="5407" max="5407" width="11.77734375" style="11" customWidth="1"/>
    <col min="5408" max="5408" width="12" style="11" customWidth="1"/>
    <col min="5409" max="5632" width="27.5546875" style="11"/>
    <col min="5633" max="5633" width="19.44140625" style="11" customWidth="1"/>
    <col min="5634" max="5635" width="12.77734375" style="11" customWidth="1"/>
    <col min="5636" max="5636" width="13" style="11" customWidth="1"/>
    <col min="5637" max="5638" width="12.77734375" style="11" customWidth="1"/>
    <col min="5639" max="5641" width="0" style="11" hidden="1" customWidth="1"/>
    <col min="5642" max="5650" width="12.77734375" style="11" customWidth="1"/>
    <col min="5651" max="5651" width="0" style="11" hidden="1" customWidth="1"/>
    <col min="5652" max="5655" width="12.77734375" style="11" customWidth="1"/>
    <col min="5656" max="5656" width="1.77734375" style="11" customWidth="1"/>
    <col min="5657" max="5657" width="12.77734375" style="11" customWidth="1"/>
    <col min="5658" max="5658" width="1.77734375" style="11" customWidth="1"/>
    <col min="5659" max="5660" width="0" style="11" hidden="1" customWidth="1"/>
    <col min="5661" max="5661" width="12.77734375" style="11" customWidth="1"/>
    <col min="5662" max="5662" width="17.88671875" style="11" customWidth="1"/>
    <col min="5663" max="5663" width="11.77734375" style="11" customWidth="1"/>
    <col min="5664" max="5664" width="12" style="11" customWidth="1"/>
    <col min="5665" max="5888" width="27.5546875" style="11"/>
    <col min="5889" max="5889" width="19.44140625" style="11" customWidth="1"/>
    <col min="5890" max="5891" width="12.77734375" style="11" customWidth="1"/>
    <col min="5892" max="5892" width="13" style="11" customWidth="1"/>
    <col min="5893" max="5894" width="12.77734375" style="11" customWidth="1"/>
    <col min="5895" max="5897" width="0" style="11" hidden="1" customWidth="1"/>
    <col min="5898" max="5906" width="12.77734375" style="11" customWidth="1"/>
    <col min="5907" max="5907" width="0" style="11" hidden="1" customWidth="1"/>
    <col min="5908" max="5911" width="12.77734375" style="11" customWidth="1"/>
    <col min="5912" max="5912" width="1.77734375" style="11" customWidth="1"/>
    <col min="5913" max="5913" width="12.77734375" style="11" customWidth="1"/>
    <col min="5914" max="5914" width="1.77734375" style="11" customWidth="1"/>
    <col min="5915" max="5916" width="0" style="11" hidden="1" customWidth="1"/>
    <col min="5917" max="5917" width="12.77734375" style="11" customWidth="1"/>
    <col min="5918" max="5918" width="17.88671875" style="11" customWidth="1"/>
    <col min="5919" max="5919" width="11.77734375" style="11" customWidth="1"/>
    <col min="5920" max="5920" width="12" style="11" customWidth="1"/>
    <col min="5921" max="6144" width="27.5546875" style="11"/>
    <col min="6145" max="6145" width="19.44140625" style="11" customWidth="1"/>
    <col min="6146" max="6147" width="12.77734375" style="11" customWidth="1"/>
    <col min="6148" max="6148" width="13" style="11" customWidth="1"/>
    <col min="6149" max="6150" width="12.77734375" style="11" customWidth="1"/>
    <col min="6151" max="6153" width="0" style="11" hidden="1" customWidth="1"/>
    <col min="6154" max="6162" width="12.77734375" style="11" customWidth="1"/>
    <col min="6163" max="6163" width="0" style="11" hidden="1" customWidth="1"/>
    <col min="6164" max="6167" width="12.77734375" style="11" customWidth="1"/>
    <col min="6168" max="6168" width="1.77734375" style="11" customWidth="1"/>
    <col min="6169" max="6169" width="12.77734375" style="11" customWidth="1"/>
    <col min="6170" max="6170" width="1.77734375" style="11" customWidth="1"/>
    <col min="6171" max="6172" width="0" style="11" hidden="1" customWidth="1"/>
    <col min="6173" max="6173" width="12.77734375" style="11" customWidth="1"/>
    <col min="6174" max="6174" width="17.88671875" style="11" customWidth="1"/>
    <col min="6175" max="6175" width="11.77734375" style="11" customWidth="1"/>
    <col min="6176" max="6176" width="12" style="11" customWidth="1"/>
    <col min="6177" max="6400" width="27.5546875" style="11"/>
    <col min="6401" max="6401" width="19.44140625" style="11" customWidth="1"/>
    <col min="6402" max="6403" width="12.77734375" style="11" customWidth="1"/>
    <col min="6404" max="6404" width="13" style="11" customWidth="1"/>
    <col min="6405" max="6406" width="12.77734375" style="11" customWidth="1"/>
    <col min="6407" max="6409" width="0" style="11" hidden="1" customWidth="1"/>
    <col min="6410" max="6418" width="12.77734375" style="11" customWidth="1"/>
    <col min="6419" max="6419" width="0" style="11" hidden="1" customWidth="1"/>
    <col min="6420" max="6423" width="12.77734375" style="11" customWidth="1"/>
    <col min="6424" max="6424" width="1.77734375" style="11" customWidth="1"/>
    <col min="6425" max="6425" width="12.77734375" style="11" customWidth="1"/>
    <col min="6426" max="6426" width="1.77734375" style="11" customWidth="1"/>
    <col min="6427" max="6428" width="0" style="11" hidden="1" customWidth="1"/>
    <col min="6429" max="6429" width="12.77734375" style="11" customWidth="1"/>
    <col min="6430" max="6430" width="17.88671875" style="11" customWidth="1"/>
    <col min="6431" max="6431" width="11.77734375" style="11" customWidth="1"/>
    <col min="6432" max="6432" width="12" style="11" customWidth="1"/>
    <col min="6433" max="6656" width="27.5546875" style="11"/>
    <col min="6657" max="6657" width="19.44140625" style="11" customWidth="1"/>
    <col min="6658" max="6659" width="12.77734375" style="11" customWidth="1"/>
    <col min="6660" max="6660" width="13" style="11" customWidth="1"/>
    <col min="6661" max="6662" width="12.77734375" style="11" customWidth="1"/>
    <col min="6663" max="6665" width="0" style="11" hidden="1" customWidth="1"/>
    <col min="6666" max="6674" width="12.77734375" style="11" customWidth="1"/>
    <col min="6675" max="6675" width="0" style="11" hidden="1" customWidth="1"/>
    <col min="6676" max="6679" width="12.77734375" style="11" customWidth="1"/>
    <col min="6680" max="6680" width="1.77734375" style="11" customWidth="1"/>
    <col min="6681" max="6681" width="12.77734375" style="11" customWidth="1"/>
    <col min="6682" max="6682" width="1.77734375" style="11" customWidth="1"/>
    <col min="6683" max="6684" width="0" style="11" hidden="1" customWidth="1"/>
    <col min="6685" max="6685" width="12.77734375" style="11" customWidth="1"/>
    <col min="6686" max="6686" width="17.88671875" style="11" customWidth="1"/>
    <col min="6687" max="6687" width="11.77734375" style="11" customWidth="1"/>
    <col min="6688" max="6688" width="12" style="11" customWidth="1"/>
    <col min="6689" max="6912" width="27.5546875" style="11"/>
    <col min="6913" max="6913" width="19.44140625" style="11" customWidth="1"/>
    <col min="6914" max="6915" width="12.77734375" style="11" customWidth="1"/>
    <col min="6916" max="6916" width="13" style="11" customWidth="1"/>
    <col min="6917" max="6918" width="12.77734375" style="11" customWidth="1"/>
    <col min="6919" max="6921" width="0" style="11" hidden="1" customWidth="1"/>
    <col min="6922" max="6930" width="12.77734375" style="11" customWidth="1"/>
    <col min="6931" max="6931" width="0" style="11" hidden="1" customWidth="1"/>
    <col min="6932" max="6935" width="12.77734375" style="11" customWidth="1"/>
    <col min="6936" max="6936" width="1.77734375" style="11" customWidth="1"/>
    <col min="6937" max="6937" width="12.77734375" style="11" customWidth="1"/>
    <col min="6938" max="6938" width="1.77734375" style="11" customWidth="1"/>
    <col min="6939" max="6940" width="0" style="11" hidden="1" customWidth="1"/>
    <col min="6941" max="6941" width="12.77734375" style="11" customWidth="1"/>
    <col min="6942" max="6942" width="17.88671875" style="11" customWidth="1"/>
    <col min="6943" max="6943" width="11.77734375" style="11" customWidth="1"/>
    <col min="6944" max="6944" width="12" style="11" customWidth="1"/>
    <col min="6945" max="7168" width="27.5546875" style="11"/>
    <col min="7169" max="7169" width="19.44140625" style="11" customWidth="1"/>
    <col min="7170" max="7171" width="12.77734375" style="11" customWidth="1"/>
    <col min="7172" max="7172" width="13" style="11" customWidth="1"/>
    <col min="7173" max="7174" width="12.77734375" style="11" customWidth="1"/>
    <col min="7175" max="7177" width="0" style="11" hidden="1" customWidth="1"/>
    <col min="7178" max="7186" width="12.77734375" style="11" customWidth="1"/>
    <col min="7187" max="7187" width="0" style="11" hidden="1" customWidth="1"/>
    <col min="7188" max="7191" width="12.77734375" style="11" customWidth="1"/>
    <col min="7192" max="7192" width="1.77734375" style="11" customWidth="1"/>
    <col min="7193" max="7193" width="12.77734375" style="11" customWidth="1"/>
    <col min="7194" max="7194" width="1.77734375" style="11" customWidth="1"/>
    <col min="7195" max="7196" width="0" style="11" hidden="1" customWidth="1"/>
    <col min="7197" max="7197" width="12.77734375" style="11" customWidth="1"/>
    <col min="7198" max="7198" width="17.88671875" style="11" customWidth="1"/>
    <col min="7199" max="7199" width="11.77734375" style="11" customWidth="1"/>
    <col min="7200" max="7200" width="12" style="11" customWidth="1"/>
    <col min="7201" max="7424" width="27.5546875" style="11"/>
    <col min="7425" max="7425" width="19.44140625" style="11" customWidth="1"/>
    <col min="7426" max="7427" width="12.77734375" style="11" customWidth="1"/>
    <col min="7428" max="7428" width="13" style="11" customWidth="1"/>
    <col min="7429" max="7430" width="12.77734375" style="11" customWidth="1"/>
    <col min="7431" max="7433" width="0" style="11" hidden="1" customWidth="1"/>
    <col min="7434" max="7442" width="12.77734375" style="11" customWidth="1"/>
    <col min="7443" max="7443" width="0" style="11" hidden="1" customWidth="1"/>
    <col min="7444" max="7447" width="12.77734375" style="11" customWidth="1"/>
    <col min="7448" max="7448" width="1.77734375" style="11" customWidth="1"/>
    <col min="7449" max="7449" width="12.77734375" style="11" customWidth="1"/>
    <col min="7450" max="7450" width="1.77734375" style="11" customWidth="1"/>
    <col min="7451" max="7452" width="0" style="11" hidden="1" customWidth="1"/>
    <col min="7453" max="7453" width="12.77734375" style="11" customWidth="1"/>
    <col min="7454" max="7454" width="17.88671875" style="11" customWidth="1"/>
    <col min="7455" max="7455" width="11.77734375" style="11" customWidth="1"/>
    <col min="7456" max="7456" width="12" style="11" customWidth="1"/>
    <col min="7457" max="7680" width="27.5546875" style="11"/>
    <col min="7681" max="7681" width="19.44140625" style="11" customWidth="1"/>
    <col min="7682" max="7683" width="12.77734375" style="11" customWidth="1"/>
    <col min="7684" max="7684" width="13" style="11" customWidth="1"/>
    <col min="7685" max="7686" width="12.77734375" style="11" customWidth="1"/>
    <col min="7687" max="7689" width="0" style="11" hidden="1" customWidth="1"/>
    <col min="7690" max="7698" width="12.77734375" style="11" customWidth="1"/>
    <col min="7699" max="7699" width="0" style="11" hidden="1" customWidth="1"/>
    <col min="7700" max="7703" width="12.77734375" style="11" customWidth="1"/>
    <col min="7704" max="7704" width="1.77734375" style="11" customWidth="1"/>
    <col min="7705" max="7705" width="12.77734375" style="11" customWidth="1"/>
    <col min="7706" max="7706" width="1.77734375" style="11" customWidth="1"/>
    <col min="7707" max="7708" width="0" style="11" hidden="1" customWidth="1"/>
    <col min="7709" max="7709" width="12.77734375" style="11" customWidth="1"/>
    <col min="7710" max="7710" width="17.88671875" style="11" customWidth="1"/>
    <col min="7711" max="7711" width="11.77734375" style="11" customWidth="1"/>
    <col min="7712" max="7712" width="12" style="11" customWidth="1"/>
    <col min="7713" max="7936" width="27.5546875" style="11"/>
    <col min="7937" max="7937" width="19.44140625" style="11" customWidth="1"/>
    <col min="7938" max="7939" width="12.77734375" style="11" customWidth="1"/>
    <col min="7940" max="7940" width="13" style="11" customWidth="1"/>
    <col min="7941" max="7942" width="12.77734375" style="11" customWidth="1"/>
    <col min="7943" max="7945" width="0" style="11" hidden="1" customWidth="1"/>
    <col min="7946" max="7954" width="12.77734375" style="11" customWidth="1"/>
    <col min="7955" max="7955" width="0" style="11" hidden="1" customWidth="1"/>
    <col min="7956" max="7959" width="12.77734375" style="11" customWidth="1"/>
    <col min="7960" max="7960" width="1.77734375" style="11" customWidth="1"/>
    <col min="7961" max="7961" width="12.77734375" style="11" customWidth="1"/>
    <col min="7962" max="7962" width="1.77734375" style="11" customWidth="1"/>
    <col min="7963" max="7964" width="0" style="11" hidden="1" customWidth="1"/>
    <col min="7965" max="7965" width="12.77734375" style="11" customWidth="1"/>
    <col min="7966" max="7966" width="17.88671875" style="11" customWidth="1"/>
    <col min="7967" max="7967" width="11.77734375" style="11" customWidth="1"/>
    <col min="7968" max="7968" width="12" style="11" customWidth="1"/>
    <col min="7969" max="8192" width="27.5546875" style="11"/>
    <col min="8193" max="8193" width="19.44140625" style="11" customWidth="1"/>
    <col min="8194" max="8195" width="12.77734375" style="11" customWidth="1"/>
    <col min="8196" max="8196" width="13" style="11" customWidth="1"/>
    <col min="8197" max="8198" width="12.77734375" style="11" customWidth="1"/>
    <col min="8199" max="8201" width="0" style="11" hidden="1" customWidth="1"/>
    <col min="8202" max="8210" width="12.77734375" style="11" customWidth="1"/>
    <col min="8211" max="8211" width="0" style="11" hidden="1" customWidth="1"/>
    <col min="8212" max="8215" width="12.77734375" style="11" customWidth="1"/>
    <col min="8216" max="8216" width="1.77734375" style="11" customWidth="1"/>
    <col min="8217" max="8217" width="12.77734375" style="11" customWidth="1"/>
    <col min="8218" max="8218" width="1.77734375" style="11" customWidth="1"/>
    <col min="8219" max="8220" width="0" style="11" hidden="1" customWidth="1"/>
    <col min="8221" max="8221" width="12.77734375" style="11" customWidth="1"/>
    <col min="8222" max="8222" width="17.88671875" style="11" customWidth="1"/>
    <col min="8223" max="8223" width="11.77734375" style="11" customWidth="1"/>
    <col min="8224" max="8224" width="12" style="11" customWidth="1"/>
    <col min="8225" max="8448" width="27.5546875" style="11"/>
    <col min="8449" max="8449" width="19.44140625" style="11" customWidth="1"/>
    <col min="8450" max="8451" width="12.77734375" style="11" customWidth="1"/>
    <col min="8452" max="8452" width="13" style="11" customWidth="1"/>
    <col min="8453" max="8454" width="12.77734375" style="11" customWidth="1"/>
    <col min="8455" max="8457" width="0" style="11" hidden="1" customWidth="1"/>
    <col min="8458" max="8466" width="12.77734375" style="11" customWidth="1"/>
    <col min="8467" max="8467" width="0" style="11" hidden="1" customWidth="1"/>
    <col min="8468" max="8471" width="12.77734375" style="11" customWidth="1"/>
    <col min="8472" max="8472" width="1.77734375" style="11" customWidth="1"/>
    <col min="8473" max="8473" width="12.77734375" style="11" customWidth="1"/>
    <col min="8474" max="8474" width="1.77734375" style="11" customWidth="1"/>
    <col min="8475" max="8476" width="0" style="11" hidden="1" customWidth="1"/>
    <col min="8477" max="8477" width="12.77734375" style="11" customWidth="1"/>
    <col min="8478" max="8478" width="17.88671875" style="11" customWidth="1"/>
    <col min="8479" max="8479" width="11.77734375" style="11" customWidth="1"/>
    <col min="8480" max="8480" width="12" style="11" customWidth="1"/>
    <col min="8481" max="8704" width="27.5546875" style="11"/>
    <col min="8705" max="8705" width="19.44140625" style="11" customWidth="1"/>
    <col min="8706" max="8707" width="12.77734375" style="11" customWidth="1"/>
    <col min="8708" max="8708" width="13" style="11" customWidth="1"/>
    <col min="8709" max="8710" width="12.77734375" style="11" customWidth="1"/>
    <col min="8711" max="8713" width="0" style="11" hidden="1" customWidth="1"/>
    <col min="8714" max="8722" width="12.77734375" style="11" customWidth="1"/>
    <col min="8723" max="8723" width="0" style="11" hidden="1" customWidth="1"/>
    <col min="8724" max="8727" width="12.77734375" style="11" customWidth="1"/>
    <col min="8728" max="8728" width="1.77734375" style="11" customWidth="1"/>
    <col min="8729" max="8729" width="12.77734375" style="11" customWidth="1"/>
    <col min="8730" max="8730" width="1.77734375" style="11" customWidth="1"/>
    <col min="8731" max="8732" width="0" style="11" hidden="1" customWidth="1"/>
    <col min="8733" max="8733" width="12.77734375" style="11" customWidth="1"/>
    <col min="8734" max="8734" width="17.88671875" style="11" customWidth="1"/>
    <col min="8735" max="8735" width="11.77734375" style="11" customWidth="1"/>
    <col min="8736" max="8736" width="12" style="11" customWidth="1"/>
    <col min="8737" max="8960" width="27.5546875" style="11"/>
    <col min="8961" max="8961" width="19.44140625" style="11" customWidth="1"/>
    <col min="8962" max="8963" width="12.77734375" style="11" customWidth="1"/>
    <col min="8964" max="8964" width="13" style="11" customWidth="1"/>
    <col min="8965" max="8966" width="12.77734375" style="11" customWidth="1"/>
    <col min="8967" max="8969" width="0" style="11" hidden="1" customWidth="1"/>
    <col min="8970" max="8978" width="12.77734375" style="11" customWidth="1"/>
    <col min="8979" max="8979" width="0" style="11" hidden="1" customWidth="1"/>
    <col min="8980" max="8983" width="12.77734375" style="11" customWidth="1"/>
    <col min="8984" max="8984" width="1.77734375" style="11" customWidth="1"/>
    <col min="8985" max="8985" width="12.77734375" style="11" customWidth="1"/>
    <col min="8986" max="8986" width="1.77734375" style="11" customWidth="1"/>
    <col min="8987" max="8988" width="0" style="11" hidden="1" customWidth="1"/>
    <col min="8989" max="8989" width="12.77734375" style="11" customWidth="1"/>
    <col min="8990" max="8990" width="17.88671875" style="11" customWidth="1"/>
    <col min="8991" max="8991" width="11.77734375" style="11" customWidth="1"/>
    <col min="8992" max="8992" width="12" style="11" customWidth="1"/>
    <col min="8993" max="9216" width="27.5546875" style="11"/>
    <col min="9217" max="9217" width="19.44140625" style="11" customWidth="1"/>
    <col min="9218" max="9219" width="12.77734375" style="11" customWidth="1"/>
    <col min="9220" max="9220" width="13" style="11" customWidth="1"/>
    <col min="9221" max="9222" width="12.77734375" style="11" customWidth="1"/>
    <col min="9223" max="9225" width="0" style="11" hidden="1" customWidth="1"/>
    <col min="9226" max="9234" width="12.77734375" style="11" customWidth="1"/>
    <col min="9235" max="9235" width="0" style="11" hidden="1" customWidth="1"/>
    <col min="9236" max="9239" width="12.77734375" style="11" customWidth="1"/>
    <col min="9240" max="9240" width="1.77734375" style="11" customWidth="1"/>
    <col min="9241" max="9241" width="12.77734375" style="11" customWidth="1"/>
    <col min="9242" max="9242" width="1.77734375" style="11" customWidth="1"/>
    <col min="9243" max="9244" width="0" style="11" hidden="1" customWidth="1"/>
    <col min="9245" max="9245" width="12.77734375" style="11" customWidth="1"/>
    <col min="9246" max="9246" width="17.88671875" style="11" customWidth="1"/>
    <col min="9247" max="9247" width="11.77734375" style="11" customWidth="1"/>
    <col min="9248" max="9248" width="12" style="11" customWidth="1"/>
    <col min="9249" max="9472" width="27.5546875" style="11"/>
    <col min="9473" max="9473" width="19.44140625" style="11" customWidth="1"/>
    <col min="9474" max="9475" width="12.77734375" style="11" customWidth="1"/>
    <col min="9476" max="9476" width="13" style="11" customWidth="1"/>
    <col min="9477" max="9478" width="12.77734375" style="11" customWidth="1"/>
    <col min="9479" max="9481" width="0" style="11" hidden="1" customWidth="1"/>
    <col min="9482" max="9490" width="12.77734375" style="11" customWidth="1"/>
    <col min="9491" max="9491" width="0" style="11" hidden="1" customWidth="1"/>
    <col min="9492" max="9495" width="12.77734375" style="11" customWidth="1"/>
    <col min="9496" max="9496" width="1.77734375" style="11" customWidth="1"/>
    <col min="9497" max="9497" width="12.77734375" style="11" customWidth="1"/>
    <col min="9498" max="9498" width="1.77734375" style="11" customWidth="1"/>
    <col min="9499" max="9500" width="0" style="11" hidden="1" customWidth="1"/>
    <col min="9501" max="9501" width="12.77734375" style="11" customWidth="1"/>
    <col min="9502" max="9502" width="17.88671875" style="11" customWidth="1"/>
    <col min="9503" max="9503" width="11.77734375" style="11" customWidth="1"/>
    <col min="9504" max="9504" width="12" style="11" customWidth="1"/>
    <col min="9505" max="9728" width="27.5546875" style="11"/>
    <col min="9729" max="9729" width="19.44140625" style="11" customWidth="1"/>
    <col min="9730" max="9731" width="12.77734375" style="11" customWidth="1"/>
    <col min="9732" max="9732" width="13" style="11" customWidth="1"/>
    <col min="9733" max="9734" width="12.77734375" style="11" customWidth="1"/>
    <col min="9735" max="9737" width="0" style="11" hidden="1" customWidth="1"/>
    <col min="9738" max="9746" width="12.77734375" style="11" customWidth="1"/>
    <col min="9747" max="9747" width="0" style="11" hidden="1" customWidth="1"/>
    <col min="9748" max="9751" width="12.77734375" style="11" customWidth="1"/>
    <col min="9752" max="9752" width="1.77734375" style="11" customWidth="1"/>
    <col min="9753" max="9753" width="12.77734375" style="11" customWidth="1"/>
    <col min="9754" max="9754" width="1.77734375" style="11" customWidth="1"/>
    <col min="9755" max="9756" width="0" style="11" hidden="1" customWidth="1"/>
    <col min="9757" max="9757" width="12.77734375" style="11" customWidth="1"/>
    <col min="9758" max="9758" width="17.88671875" style="11" customWidth="1"/>
    <col min="9759" max="9759" width="11.77734375" style="11" customWidth="1"/>
    <col min="9760" max="9760" width="12" style="11" customWidth="1"/>
    <col min="9761" max="9984" width="27.5546875" style="11"/>
    <col min="9985" max="9985" width="19.44140625" style="11" customWidth="1"/>
    <col min="9986" max="9987" width="12.77734375" style="11" customWidth="1"/>
    <col min="9988" max="9988" width="13" style="11" customWidth="1"/>
    <col min="9989" max="9990" width="12.77734375" style="11" customWidth="1"/>
    <col min="9991" max="9993" width="0" style="11" hidden="1" customWidth="1"/>
    <col min="9994" max="10002" width="12.77734375" style="11" customWidth="1"/>
    <col min="10003" max="10003" width="0" style="11" hidden="1" customWidth="1"/>
    <col min="10004" max="10007" width="12.77734375" style="11" customWidth="1"/>
    <col min="10008" max="10008" width="1.77734375" style="11" customWidth="1"/>
    <col min="10009" max="10009" width="12.77734375" style="11" customWidth="1"/>
    <col min="10010" max="10010" width="1.77734375" style="11" customWidth="1"/>
    <col min="10011" max="10012" width="0" style="11" hidden="1" customWidth="1"/>
    <col min="10013" max="10013" width="12.77734375" style="11" customWidth="1"/>
    <col min="10014" max="10014" width="17.88671875" style="11" customWidth="1"/>
    <col min="10015" max="10015" width="11.77734375" style="11" customWidth="1"/>
    <col min="10016" max="10016" width="12" style="11" customWidth="1"/>
    <col min="10017" max="10240" width="27.5546875" style="11"/>
    <col min="10241" max="10241" width="19.44140625" style="11" customWidth="1"/>
    <col min="10242" max="10243" width="12.77734375" style="11" customWidth="1"/>
    <col min="10244" max="10244" width="13" style="11" customWidth="1"/>
    <col min="10245" max="10246" width="12.77734375" style="11" customWidth="1"/>
    <col min="10247" max="10249" width="0" style="11" hidden="1" customWidth="1"/>
    <col min="10250" max="10258" width="12.77734375" style="11" customWidth="1"/>
    <col min="10259" max="10259" width="0" style="11" hidden="1" customWidth="1"/>
    <col min="10260" max="10263" width="12.77734375" style="11" customWidth="1"/>
    <col min="10264" max="10264" width="1.77734375" style="11" customWidth="1"/>
    <col min="10265" max="10265" width="12.77734375" style="11" customWidth="1"/>
    <col min="10266" max="10266" width="1.77734375" style="11" customWidth="1"/>
    <col min="10267" max="10268" width="0" style="11" hidden="1" customWidth="1"/>
    <col min="10269" max="10269" width="12.77734375" style="11" customWidth="1"/>
    <col min="10270" max="10270" width="17.88671875" style="11" customWidth="1"/>
    <col min="10271" max="10271" width="11.77734375" style="11" customWidth="1"/>
    <col min="10272" max="10272" width="12" style="11" customWidth="1"/>
    <col min="10273" max="10496" width="27.5546875" style="11"/>
    <col min="10497" max="10497" width="19.44140625" style="11" customWidth="1"/>
    <col min="10498" max="10499" width="12.77734375" style="11" customWidth="1"/>
    <col min="10500" max="10500" width="13" style="11" customWidth="1"/>
    <col min="10501" max="10502" width="12.77734375" style="11" customWidth="1"/>
    <col min="10503" max="10505" width="0" style="11" hidden="1" customWidth="1"/>
    <col min="10506" max="10514" width="12.77734375" style="11" customWidth="1"/>
    <col min="10515" max="10515" width="0" style="11" hidden="1" customWidth="1"/>
    <col min="10516" max="10519" width="12.77734375" style="11" customWidth="1"/>
    <col min="10520" max="10520" width="1.77734375" style="11" customWidth="1"/>
    <col min="10521" max="10521" width="12.77734375" style="11" customWidth="1"/>
    <col min="10522" max="10522" width="1.77734375" style="11" customWidth="1"/>
    <col min="10523" max="10524" width="0" style="11" hidden="1" customWidth="1"/>
    <col min="10525" max="10525" width="12.77734375" style="11" customWidth="1"/>
    <col min="10526" max="10526" width="17.88671875" style="11" customWidth="1"/>
    <col min="10527" max="10527" width="11.77734375" style="11" customWidth="1"/>
    <col min="10528" max="10528" width="12" style="11" customWidth="1"/>
    <col min="10529" max="10752" width="27.5546875" style="11"/>
    <col min="10753" max="10753" width="19.44140625" style="11" customWidth="1"/>
    <col min="10754" max="10755" width="12.77734375" style="11" customWidth="1"/>
    <col min="10756" max="10756" width="13" style="11" customWidth="1"/>
    <col min="10757" max="10758" width="12.77734375" style="11" customWidth="1"/>
    <col min="10759" max="10761" width="0" style="11" hidden="1" customWidth="1"/>
    <col min="10762" max="10770" width="12.77734375" style="11" customWidth="1"/>
    <col min="10771" max="10771" width="0" style="11" hidden="1" customWidth="1"/>
    <col min="10772" max="10775" width="12.77734375" style="11" customWidth="1"/>
    <col min="10776" max="10776" width="1.77734375" style="11" customWidth="1"/>
    <col min="10777" max="10777" width="12.77734375" style="11" customWidth="1"/>
    <col min="10778" max="10778" width="1.77734375" style="11" customWidth="1"/>
    <col min="10779" max="10780" width="0" style="11" hidden="1" customWidth="1"/>
    <col min="10781" max="10781" width="12.77734375" style="11" customWidth="1"/>
    <col min="10782" max="10782" width="17.88671875" style="11" customWidth="1"/>
    <col min="10783" max="10783" width="11.77734375" style="11" customWidth="1"/>
    <col min="10784" max="10784" width="12" style="11" customWidth="1"/>
    <col min="10785" max="11008" width="27.5546875" style="11"/>
    <col min="11009" max="11009" width="19.44140625" style="11" customWidth="1"/>
    <col min="11010" max="11011" width="12.77734375" style="11" customWidth="1"/>
    <col min="11012" max="11012" width="13" style="11" customWidth="1"/>
    <col min="11013" max="11014" width="12.77734375" style="11" customWidth="1"/>
    <col min="11015" max="11017" width="0" style="11" hidden="1" customWidth="1"/>
    <col min="11018" max="11026" width="12.77734375" style="11" customWidth="1"/>
    <col min="11027" max="11027" width="0" style="11" hidden="1" customWidth="1"/>
    <col min="11028" max="11031" width="12.77734375" style="11" customWidth="1"/>
    <col min="11032" max="11032" width="1.77734375" style="11" customWidth="1"/>
    <col min="11033" max="11033" width="12.77734375" style="11" customWidth="1"/>
    <col min="11034" max="11034" width="1.77734375" style="11" customWidth="1"/>
    <col min="11035" max="11036" width="0" style="11" hidden="1" customWidth="1"/>
    <col min="11037" max="11037" width="12.77734375" style="11" customWidth="1"/>
    <col min="11038" max="11038" width="17.88671875" style="11" customWidth="1"/>
    <col min="11039" max="11039" width="11.77734375" style="11" customWidth="1"/>
    <col min="11040" max="11040" width="12" style="11" customWidth="1"/>
    <col min="11041" max="11264" width="27.5546875" style="11"/>
    <col min="11265" max="11265" width="19.44140625" style="11" customWidth="1"/>
    <col min="11266" max="11267" width="12.77734375" style="11" customWidth="1"/>
    <col min="11268" max="11268" width="13" style="11" customWidth="1"/>
    <col min="11269" max="11270" width="12.77734375" style="11" customWidth="1"/>
    <col min="11271" max="11273" width="0" style="11" hidden="1" customWidth="1"/>
    <col min="11274" max="11282" width="12.77734375" style="11" customWidth="1"/>
    <col min="11283" max="11283" width="0" style="11" hidden="1" customWidth="1"/>
    <col min="11284" max="11287" width="12.77734375" style="11" customWidth="1"/>
    <col min="11288" max="11288" width="1.77734375" style="11" customWidth="1"/>
    <col min="11289" max="11289" width="12.77734375" style="11" customWidth="1"/>
    <col min="11290" max="11290" width="1.77734375" style="11" customWidth="1"/>
    <col min="11291" max="11292" width="0" style="11" hidden="1" customWidth="1"/>
    <col min="11293" max="11293" width="12.77734375" style="11" customWidth="1"/>
    <col min="11294" max="11294" width="17.88671875" style="11" customWidth="1"/>
    <col min="11295" max="11295" width="11.77734375" style="11" customWidth="1"/>
    <col min="11296" max="11296" width="12" style="11" customWidth="1"/>
    <col min="11297" max="11520" width="27.5546875" style="11"/>
    <col min="11521" max="11521" width="19.44140625" style="11" customWidth="1"/>
    <col min="11522" max="11523" width="12.77734375" style="11" customWidth="1"/>
    <col min="11524" max="11524" width="13" style="11" customWidth="1"/>
    <col min="11525" max="11526" width="12.77734375" style="11" customWidth="1"/>
    <col min="11527" max="11529" width="0" style="11" hidden="1" customWidth="1"/>
    <col min="11530" max="11538" width="12.77734375" style="11" customWidth="1"/>
    <col min="11539" max="11539" width="0" style="11" hidden="1" customWidth="1"/>
    <col min="11540" max="11543" width="12.77734375" style="11" customWidth="1"/>
    <col min="11544" max="11544" width="1.77734375" style="11" customWidth="1"/>
    <col min="11545" max="11545" width="12.77734375" style="11" customWidth="1"/>
    <col min="11546" max="11546" width="1.77734375" style="11" customWidth="1"/>
    <col min="11547" max="11548" width="0" style="11" hidden="1" customWidth="1"/>
    <col min="11549" max="11549" width="12.77734375" style="11" customWidth="1"/>
    <col min="11550" max="11550" width="17.88671875" style="11" customWidth="1"/>
    <col min="11551" max="11551" width="11.77734375" style="11" customWidth="1"/>
    <col min="11552" max="11552" width="12" style="11" customWidth="1"/>
    <col min="11553" max="11776" width="27.5546875" style="11"/>
    <col min="11777" max="11777" width="19.44140625" style="11" customWidth="1"/>
    <col min="11778" max="11779" width="12.77734375" style="11" customWidth="1"/>
    <col min="11780" max="11780" width="13" style="11" customWidth="1"/>
    <col min="11781" max="11782" width="12.77734375" style="11" customWidth="1"/>
    <col min="11783" max="11785" width="0" style="11" hidden="1" customWidth="1"/>
    <col min="11786" max="11794" width="12.77734375" style="11" customWidth="1"/>
    <col min="11795" max="11795" width="0" style="11" hidden="1" customWidth="1"/>
    <col min="11796" max="11799" width="12.77734375" style="11" customWidth="1"/>
    <col min="11800" max="11800" width="1.77734375" style="11" customWidth="1"/>
    <col min="11801" max="11801" width="12.77734375" style="11" customWidth="1"/>
    <col min="11802" max="11802" width="1.77734375" style="11" customWidth="1"/>
    <col min="11803" max="11804" width="0" style="11" hidden="1" customWidth="1"/>
    <col min="11805" max="11805" width="12.77734375" style="11" customWidth="1"/>
    <col min="11806" max="11806" width="17.88671875" style="11" customWidth="1"/>
    <col min="11807" max="11807" width="11.77734375" style="11" customWidth="1"/>
    <col min="11808" max="11808" width="12" style="11" customWidth="1"/>
    <col min="11809" max="12032" width="27.5546875" style="11"/>
    <col min="12033" max="12033" width="19.44140625" style="11" customWidth="1"/>
    <col min="12034" max="12035" width="12.77734375" style="11" customWidth="1"/>
    <col min="12036" max="12036" width="13" style="11" customWidth="1"/>
    <col min="12037" max="12038" width="12.77734375" style="11" customWidth="1"/>
    <col min="12039" max="12041" width="0" style="11" hidden="1" customWidth="1"/>
    <col min="12042" max="12050" width="12.77734375" style="11" customWidth="1"/>
    <col min="12051" max="12051" width="0" style="11" hidden="1" customWidth="1"/>
    <col min="12052" max="12055" width="12.77734375" style="11" customWidth="1"/>
    <col min="12056" max="12056" width="1.77734375" style="11" customWidth="1"/>
    <col min="12057" max="12057" width="12.77734375" style="11" customWidth="1"/>
    <col min="12058" max="12058" width="1.77734375" style="11" customWidth="1"/>
    <col min="12059" max="12060" width="0" style="11" hidden="1" customWidth="1"/>
    <col min="12061" max="12061" width="12.77734375" style="11" customWidth="1"/>
    <col min="12062" max="12062" width="17.88671875" style="11" customWidth="1"/>
    <col min="12063" max="12063" width="11.77734375" style="11" customWidth="1"/>
    <col min="12064" max="12064" width="12" style="11" customWidth="1"/>
    <col min="12065" max="12288" width="27.5546875" style="11"/>
    <col min="12289" max="12289" width="19.44140625" style="11" customWidth="1"/>
    <col min="12290" max="12291" width="12.77734375" style="11" customWidth="1"/>
    <col min="12292" max="12292" width="13" style="11" customWidth="1"/>
    <col min="12293" max="12294" width="12.77734375" style="11" customWidth="1"/>
    <col min="12295" max="12297" width="0" style="11" hidden="1" customWidth="1"/>
    <col min="12298" max="12306" width="12.77734375" style="11" customWidth="1"/>
    <col min="12307" max="12307" width="0" style="11" hidden="1" customWidth="1"/>
    <col min="12308" max="12311" width="12.77734375" style="11" customWidth="1"/>
    <col min="12312" max="12312" width="1.77734375" style="11" customWidth="1"/>
    <col min="12313" max="12313" width="12.77734375" style="11" customWidth="1"/>
    <col min="12314" max="12314" width="1.77734375" style="11" customWidth="1"/>
    <col min="12315" max="12316" width="0" style="11" hidden="1" customWidth="1"/>
    <col min="12317" max="12317" width="12.77734375" style="11" customWidth="1"/>
    <col min="12318" max="12318" width="17.88671875" style="11" customWidth="1"/>
    <col min="12319" max="12319" width="11.77734375" style="11" customWidth="1"/>
    <col min="12320" max="12320" width="12" style="11" customWidth="1"/>
    <col min="12321" max="12544" width="27.5546875" style="11"/>
    <col min="12545" max="12545" width="19.44140625" style="11" customWidth="1"/>
    <col min="12546" max="12547" width="12.77734375" style="11" customWidth="1"/>
    <col min="12548" max="12548" width="13" style="11" customWidth="1"/>
    <col min="12549" max="12550" width="12.77734375" style="11" customWidth="1"/>
    <col min="12551" max="12553" width="0" style="11" hidden="1" customWidth="1"/>
    <col min="12554" max="12562" width="12.77734375" style="11" customWidth="1"/>
    <col min="12563" max="12563" width="0" style="11" hidden="1" customWidth="1"/>
    <col min="12564" max="12567" width="12.77734375" style="11" customWidth="1"/>
    <col min="12568" max="12568" width="1.77734375" style="11" customWidth="1"/>
    <col min="12569" max="12569" width="12.77734375" style="11" customWidth="1"/>
    <col min="12570" max="12570" width="1.77734375" style="11" customWidth="1"/>
    <col min="12571" max="12572" width="0" style="11" hidden="1" customWidth="1"/>
    <col min="12573" max="12573" width="12.77734375" style="11" customWidth="1"/>
    <col min="12574" max="12574" width="17.88671875" style="11" customWidth="1"/>
    <col min="12575" max="12575" width="11.77734375" style="11" customWidth="1"/>
    <col min="12576" max="12576" width="12" style="11" customWidth="1"/>
    <col min="12577" max="12800" width="27.5546875" style="11"/>
    <col min="12801" max="12801" width="19.44140625" style="11" customWidth="1"/>
    <col min="12802" max="12803" width="12.77734375" style="11" customWidth="1"/>
    <col min="12804" max="12804" width="13" style="11" customWidth="1"/>
    <col min="12805" max="12806" width="12.77734375" style="11" customWidth="1"/>
    <col min="12807" max="12809" width="0" style="11" hidden="1" customWidth="1"/>
    <col min="12810" max="12818" width="12.77734375" style="11" customWidth="1"/>
    <col min="12819" max="12819" width="0" style="11" hidden="1" customWidth="1"/>
    <col min="12820" max="12823" width="12.77734375" style="11" customWidth="1"/>
    <col min="12824" max="12824" width="1.77734375" style="11" customWidth="1"/>
    <col min="12825" max="12825" width="12.77734375" style="11" customWidth="1"/>
    <col min="12826" max="12826" width="1.77734375" style="11" customWidth="1"/>
    <col min="12827" max="12828" width="0" style="11" hidden="1" customWidth="1"/>
    <col min="12829" max="12829" width="12.77734375" style="11" customWidth="1"/>
    <col min="12830" max="12830" width="17.88671875" style="11" customWidth="1"/>
    <col min="12831" max="12831" width="11.77734375" style="11" customWidth="1"/>
    <col min="12832" max="12832" width="12" style="11" customWidth="1"/>
    <col min="12833" max="13056" width="27.5546875" style="11"/>
    <col min="13057" max="13057" width="19.44140625" style="11" customWidth="1"/>
    <col min="13058" max="13059" width="12.77734375" style="11" customWidth="1"/>
    <col min="13060" max="13060" width="13" style="11" customWidth="1"/>
    <col min="13061" max="13062" width="12.77734375" style="11" customWidth="1"/>
    <col min="13063" max="13065" width="0" style="11" hidden="1" customWidth="1"/>
    <col min="13066" max="13074" width="12.77734375" style="11" customWidth="1"/>
    <col min="13075" max="13075" width="0" style="11" hidden="1" customWidth="1"/>
    <col min="13076" max="13079" width="12.77734375" style="11" customWidth="1"/>
    <col min="13080" max="13080" width="1.77734375" style="11" customWidth="1"/>
    <col min="13081" max="13081" width="12.77734375" style="11" customWidth="1"/>
    <col min="13082" max="13082" width="1.77734375" style="11" customWidth="1"/>
    <col min="13083" max="13084" width="0" style="11" hidden="1" customWidth="1"/>
    <col min="13085" max="13085" width="12.77734375" style="11" customWidth="1"/>
    <col min="13086" max="13086" width="17.88671875" style="11" customWidth="1"/>
    <col min="13087" max="13087" width="11.77734375" style="11" customWidth="1"/>
    <col min="13088" max="13088" width="12" style="11" customWidth="1"/>
    <col min="13089" max="13312" width="27.5546875" style="11"/>
    <col min="13313" max="13313" width="19.44140625" style="11" customWidth="1"/>
    <col min="13314" max="13315" width="12.77734375" style="11" customWidth="1"/>
    <col min="13316" max="13316" width="13" style="11" customWidth="1"/>
    <col min="13317" max="13318" width="12.77734375" style="11" customWidth="1"/>
    <col min="13319" max="13321" width="0" style="11" hidden="1" customWidth="1"/>
    <col min="13322" max="13330" width="12.77734375" style="11" customWidth="1"/>
    <col min="13331" max="13331" width="0" style="11" hidden="1" customWidth="1"/>
    <col min="13332" max="13335" width="12.77734375" style="11" customWidth="1"/>
    <col min="13336" max="13336" width="1.77734375" style="11" customWidth="1"/>
    <col min="13337" max="13337" width="12.77734375" style="11" customWidth="1"/>
    <col min="13338" max="13338" width="1.77734375" style="11" customWidth="1"/>
    <col min="13339" max="13340" width="0" style="11" hidden="1" customWidth="1"/>
    <col min="13341" max="13341" width="12.77734375" style="11" customWidth="1"/>
    <col min="13342" max="13342" width="17.88671875" style="11" customWidth="1"/>
    <col min="13343" max="13343" width="11.77734375" style="11" customWidth="1"/>
    <col min="13344" max="13344" width="12" style="11" customWidth="1"/>
    <col min="13345" max="13568" width="27.5546875" style="11"/>
    <col min="13569" max="13569" width="19.44140625" style="11" customWidth="1"/>
    <col min="13570" max="13571" width="12.77734375" style="11" customWidth="1"/>
    <col min="13572" max="13572" width="13" style="11" customWidth="1"/>
    <col min="13573" max="13574" width="12.77734375" style="11" customWidth="1"/>
    <col min="13575" max="13577" width="0" style="11" hidden="1" customWidth="1"/>
    <col min="13578" max="13586" width="12.77734375" style="11" customWidth="1"/>
    <col min="13587" max="13587" width="0" style="11" hidden="1" customWidth="1"/>
    <col min="13588" max="13591" width="12.77734375" style="11" customWidth="1"/>
    <col min="13592" max="13592" width="1.77734375" style="11" customWidth="1"/>
    <col min="13593" max="13593" width="12.77734375" style="11" customWidth="1"/>
    <col min="13594" max="13594" width="1.77734375" style="11" customWidth="1"/>
    <col min="13595" max="13596" width="0" style="11" hidden="1" customWidth="1"/>
    <col min="13597" max="13597" width="12.77734375" style="11" customWidth="1"/>
    <col min="13598" max="13598" width="17.88671875" style="11" customWidth="1"/>
    <col min="13599" max="13599" width="11.77734375" style="11" customWidth="1"/>
    <col min="13600" max="13600" width="12" style="11" customWidth="1"/>
    <col min="13601" max="13824" width="27.5546875" style="11"/>
    <col min="13825" max="13825" width="19.44140625" style="11" customWidth="1"/>
    <col min="13826" max="13827" width="12.77734375" style="11" customWidth="1"/>
    <col min="13828" max="13828" width="13" style="11" customWidth="1"/>
    <col min="13829" max="13830" width="12.77734375" style="11" customWidth="1"/>
    <col min="13831" max="13833" width="0" style="11" hidden="1" customWidth="1"/>
    <col min="13834" max="13842" width="12.77734375" style="11" customWidth="1"/>
    <col min="13843" max="13843" width="0" style="11" hidden="1" customWidth="1"/>
    <col min="13844" max="13847" width="12.77734375" style="11" customWidth="1"/>
    <col min="13848" max="13848" width="1.77734375" style="11" customWidth="1"/>
    <col min="13849" max="13849" width="12.77734375" style="11" customWidth="1"/>
    <col min="13850" max="13850" width="1.77734375" style="11" customWidth="1"/>
    <col min="13851" max="13852" width="0" style="11" hidden="1" customWidth="1"/>
    <col min="13853" max="13853" width="12.77734375" style="11" customWidth="1"/>
    <col min="13854" max="13854" width="17.88671875" style="11" customWidth="1"/>
    <col min="13855" max="13855" width="11.77734375" style="11" customWidth="1"/>
    <col min="13856" max="13856" width="12" style="11" customWidth="1"/>
    <col min="13857" max="14080" width="27.5546875" style="11"/>
    <col min="14081" max="14081" width="19.44140625" style="11" customWidth="1"/>
    <col min="14082" max="14083" width="12.77734375" style="11" customWidth="1"/>
    <col min="14084" max="14084" width="13" style="11" customWidth="1"/>
    <col min="14085" max="14086" width="12.77734375" style="11" customWidth="1"/>
    <col min="14087" max="14089" width="0" style="11" hidden="1" customWidth="1"/>
    <col min="14090" max="14098" width="12.77734375" style="11" customWidth="1"/>
    <col min="14099" max="14099" width="0" style="11" hidden="1" customWidth="1"/>
    <col min="14100" max="14103" width="12.77734375" style="11" customWidth="1"/>
    <col min="14104" max="14104" width="1.77734375" style="11" customWidth="1"/>
    <col min="14105" max="14105" width="12.77734375" style="11" customWidth="1"/>
    <col min="14106" max="14106" width="1.77734375" style="11" customWidth="1"/>
    <col min="14107" max="14108" width="0" style="11" hidden="1" customWidth="1"/>
    <col min="14109" max="14109" width="12.77734375" style="11" customWidth="1"/>
    <col min="14110" max="14110" width="17.88671875" style="11" customWidth="1"/>
    <col min="14111" max="14111" width="11.77734375" style="11" customWidth="1"/>
    <col min="14112" max="14112" width="12" style="11" customWidth="1"/>
    <col min="14113" max="14336" width="27.5546875" style="11"/>
    <col min="14337" max="14337" width="19.44140625" style="11" customWidth="1"/>
    <col min="14338" max="14339" width="12.77734375" style="11" customWidth="1"/>
    <col min="14340" max="14340" width="13" style="11" customWidth="1"/>
    <col min="14341" max="14342" width="12.77734375" style="11" customWidth="1"/>
    <col min="14343" max="14345" width="0" style="11" hidden="1" customWidth="1"/>
    <col min="14346" max="14354" width="12.77734375" style="11" customWidth="1"/>
    <col min="14355" max="14355" width="0" style="11" hidden="1" customWidth="1"/>
    <col min="14356" max="14359" width="12.77734375" style="11" customWidth="1"/>
    <col min="14360" max="14360" width="1.77734375" style="11" customWidth="1"/>
    <col min="14361" max="14361" width="12.77734375" style="11" customWidth="1"/>
    <col min="14362" max="14362" width="1.77734375" style="11" customWidth="1"/>
    <col min="14363" max="14364" width="0" style="11" hidden="1" customWidth="1"/>
    <col min="14365" max="14365" width="12.77734375" style="11" customWidth="1"/>
    <col min="14366" max="14366" width="17.88671875" style="11" customWidth="1"/>
    <col min="14367" max="14367" width="11.77734375" style="11" customWidth="1"/>
    <col min="14368" max="14368" width="12" style="11" customWidth="1"/>
    <col min="14369" max="14592" width="27.5546875" style="11"/>
    <col min="14593" max="14593" width="19.44140625" style="11" customWidth="1"/>
    <col min="14594" max="14595" width="12.77734375" style="11" customWidth="1"/>
    <col min="14596" max="14596" width="13" style="11" customWidth="1"/>
    <col min="14597" max="14598" width="12.77734375" style="11" customWidth="1"/>
    <col min="14599" max="14601" width="0" style="11" hidden="1" customWidth="1"/>
    <col min="14602" max="14610" width="12.77734375" style="11" customWidth="1"/>
    <col min="14611" max="14611" width="0" style="11" hidden="1" customWidth="1"/>
    <col min="14612" max="14615" width="12.77734375" style="11" customWidth="1"/>
    <col min="14616" max="14616" width="1.77734375" style="11" customWidth="1"/>
    <col min="14617" max="14617" width="12.77734375" style="11" customWidth="1"/>
    <col min="14618" max="14618" width="1.77734375" style="11" customWidth="1"/>
    <col min="14619" max="14620" width="0" style="11" hidden="1" customWidth="1"/>
    <col min="14621" max="14621" width="12.77734375" style="11" customWidth="1"/>
    <col min="14622" max="14622" width="17.88671875" style="11" customWidth="1"/>
    <col min="14623" max="14623" width="11.77734375" style="11" customWidth="1"/>
    <col min="14624" max="14624" width="12" style="11" customWidth="1"/>
    <col min="14625" max="14848" width="27.5546875" style="11"/>
    <col min="14849" max="14849" width="19.44140625" style="11" customWidth="1"/>
    <col min="14850" max="14851" width="12.77734375" style="11" customWidth="1"/>
    <col min="14852" max="14852" width="13" style="11" customWidth="1"/>
    <col min="14853" max="14854" width="12.77734375" style="11" customWidth="1"/>
    <col min="14855" max="14857" width="0" style="11" hidden="1" customWidth="1"/>
    <col min="14858" max="14866" width="12.77734375" style="11" customWidth="1"/>
    <col min="14867" max="14867" width="0" style="11" hidden="1" customWidth="1"/>
    <col min="14868" max="14871" width="12.77734375" style="11" customWidth="1"/>
    <col min="14872" max="14872" width="1.77734375" style="11" customWidth="1"/>
    <col min="14873" max="14873" width="12.77734375" style="11" customWidth="1"/>
    <col min="14874" max="14874" width="1.77734375" style="11" customWidth="1"/>
    <col min="14875" max="14876" width="0" style="11" hidden="1" customWidth="1"/>
    <col min="14877" max="14877" width="12.77734375" style="11" customWidth="1"/>
    <col min="14878" max="14878" width="17.88671875" style="11" customWidth="1"/>
    <col min="14879" max="14879" width="11.77734375" style="11" customWidth="1"/>
    <col min="14880" max="14880" width="12" style="11" customWidth="1"/>
    <col min="14881" max="15104" width="27.5546875" style="11"/>
    <col min="15105" max="15105" width="19.44140625" style="11" customWidth="1"/>
    <col min="15106" max="15107" width="12.77734375" style="11" customWidth="1"/>
    <col min="15108" max="15108" width="13" style="11" customWidth="1"/>
    <col min="15109" max="15110" width="12.77734375" style="11" customWidth="1"/>
    <col min="15111" max="15113" width="0" style="11" hidden="1" customWidth="1"/>
    <col min="15114" max="15122" width="12.77734375" style="11" customWidth="1"/>
    <col min="15123" max="15123" width="0" style="11" hidden="1" customWidth="1"/>
    <col min="15124" max="15127" width="12.77734375" style="11" customWidth="1"/>
    <col min="15128" max="15128" width="1.77734375" style="11" customWidth="1"/>
    <col min="15129" max="15129" width="12.77734375" style="11" customWidth="1"/>
    <col min="15130" max="15130" width="1.77734375" style="11" customWidth="1"/>
    <col min="15131" max="15132" width="0" style="11" hidden="1" customWidth="1"/>
    <col min="15133" max="15133" width="12.77734375" style="11" customWidth="1"/>
    <col min="15134" max="15134" width="17.88671875" style="11" customWidth="1"/>
    <col min="15135" max="15135" width="11.77734375" style="11" customWidth="1"/>
    <col min="15136" max="15136" width="12" style="11" customWidth="1"/>
    <col min="15137" max="15360" width="27.5546875" style="11"/>
    <col min="15361" max="15361" width="19.44140625" style="11" customWidth="1"/>
    <col min="15362" max="15363" width="12.77734375" style="11" customWidth="1"/>
    <col min="15364" max="15364" width="13" style="11" customWidth="1"/>
    <col min="15365" max="15366" width="12.77734375" style="11" customWidth="1"/>
    <col min="15367" max="15369" width="0" style="11" hidden="1" customWidth="1"/>
    <col min="15370" max="15378" width="12.77734375" style="11" customWidth="1"/>
    <col min="15379" max="15379" width="0" style="11" hidden="1" customWidth="1"/>
    <col min="15380" max="15383" width="12.77734375" style="11" customWidth="1"/>
    <col min="15384" max="15384" width="1.77734375" style="11" customWidth="1"/>
    <col min="15385" max="15385" width="12.77734375" style="11" customWidth="1"/>
    <col min="15386" max="15386" width="1.77734375" style="11" customWidth="1"/>
    <col min="15387" max="15388" width="0" style="11" hidden="1" customWidth="1"/>
    <col min="15389" max="15389" width="12.77734375" style="11" customWidth="1"/>
    <col min="15390" max="15390" width="17.88671875" style="11" customWidth="1"/>
    <col min="15391" max="15391" width="11.77734375" style="11" customWidth="1"/>
    <col min="15392" max="15392" width="12" style="11" customWidth="1"/>
    <col min="15393" max="15616" width="27.5546875" style="11"/>
    <col min="15617" max="15617" width="19.44140625" style="11" customWidth="1"/>
    <col min="15618" max="15619" width="12.77734375" style="11" customWidth="1"/>
    <col min="15620" max="15620" width="13" style="11" customWidth="1"/>
    <col min="15621" max="15622" width="12.77734375" style="11" customWidth="1"/>
    <col min="15623" max="15625" width="0" style="11" hidden="1" customWidth="1"/>
    <col min="15626" max="15634" width="12.77734375" style="11" customWidth="1"/>
    <col min="15635" max="15635" width="0" style="11" hidden="1" customWidth="1"/>
    <col min="15636" max="15639" width="12.77734375" style="11" customWidth="1"/>
    <col min="15640" max="15640" width="1.77734375" style="11" customWidth="1"/>
    <col min="15641" max="15641" width="12.77734375" style="11" customWidth="1"/>
    <col min="15642" max="15642" width="1.77734375" style="11" customWidth="1"/>
    <col min="15643" max="15644" width="0" style="11" hidden="1" customWidth="1"/>
    <col min="15645" max="15645" width="12.77734375" style="11" customWidth="1"/>
    <col min="15646" max="15646" width="17.88671875" style="11" customWidth="1"/>
    <col min="15647" max="15647" width="11.77734375" style="11" customWidth="1"/>
    <col min="15648" max="15648" width="12" style="11" customWidth="1"/>
    <col min="15649" max="15872" width="27.5546875" style="11"/>
    <col min="15873" max="15873" width="19.44140625" style="11" customWidth="1"/>
    <col min="15874" max="15875" width="12.77734375" style="11" customWidth="1"/>
    <col min="15876" max="15876" width="13" style="11" customWidth="1"/>
    <col min="15877" max="15878" width="12.77734375" style="11" customWidth="1"/>
    <col min="15879" max="15881" width="0" style="11" hidden="1" customWidth="1"/>
    <col min="15882" max="15890" width="12.77734375" style="11" customWidth="1"/>
    <col min="15891" max="15891" width="0" style="11" hidden="1" customWidth="1"/>
    <col min="15892" max="15895" width="12.77734375" style="11" customWidth="1"/>
    <col min="15896" max="15896" width="1.77734375" style="11" customWidth="1"/>
    <col min="15897" max="15897" width="12.77734375" style="11" customWidth="1"/>
    <col min="15898" max="15898" width="1.77734375" style="11" customWidth="1"/>
    <col min="15899" max="15900" width="0" style="11" hidden="1" customWidth="1"/>
    <col min="15901" max="15901" width="12.77734375" style="11" customWidth="1"/>
    <col min="15902" max="15902" width="17.88671875" style="11" customWidth="1"/>
    <col min="15903" max="15903" width="11.77734375" style="11" customWidth="1"/>
    <col min="15904" max="15904" width="12" style="11" customWidth="1"/>
    <col min="15905" max="16128" width="27.5546875" style="11"/>
    <col min="16129" max="16129" width="19.44140625" style="11" customWidth="1"/>
    <col min="16130" max="16131" width="12.77734375" style="11" customWidth="1"/>
    <col min="16132" max="16132" width="13" style="11" customWidth="1"/>
    <col min="16133" max="16134" width="12.77734375" style="11" customWidth="1"/>
    <col min="16135" max="16137" width="0" style="11" hidden="1" customWidth="1"/>
    <col min="16138" max="16146" width="12.77734375" style="11" customWidth="1"/>
    <col min="16147" max="16147" width="0" style="11" hidden="1" customWidth="1"/>
    <col min="16148" max="16151" width="12.77734375" style="11" customWidth="1"/>
    <col min="16152" max="16152" width="1.77734375" style="11" customWidth="1"/>
    <col min="16153" max="16153" width="12.77734375" style="11" customWidth="1"/>
    <col min="16154" max="16154" width="1.77734375" style="11" customWidth="1"/>
    <col min="16155" max="16156" width="0" style="11" hidden="1" customWidth="1"/>
    <col min="16157" max="16157" width="12.77734375" style="11" customWidth="1"/>
    <col min="16158" max="16158" width="17.88671875" style="11" customWidth="1"/>
    <col min="16159" max="16159" width="11.77734375" style="11" customWidth="1"/>
    <col min="16160" max="16160" width="12" style="11" customWidth="1"/>
    <col min="16161" max="16384" width="27.5546875" style="11"/>
  </cols>
  <sheetData>
    <row r="1" spans="1:52" ht="36.75" customHeight="1" x14ac:dyDescent="0.25">
      <c r="A1" s="8"/>
      <c r="B1" s="9"/>
      <c r="C1" s="10"/>
      <c r="D1" s="9"/>
      <c r="E1" s="9"/>
      <c r="F1" s="9"/>
      <c r="G1" s="9"/>
      <c r="H1" s="9"/>
      <c r="I1" s="9"/>
      <c r="J1" s="9"/>
      <c r="K1" s="9"/>
      <c r="M1" s="50"/>
      <c r="O1" s="9"/>
      <c r="P1" s="9"/>
      <c r="Q1" s="9"/>
      <c r="R1" s="9"/>
      <c r="S1" s="9"/>
      <c r="T1" s="9"/>
      <c r="U1" s="9"/>
      <c r="V1" s="9"/>
      <c r="W1" s="1" t="s">
        <v>10</v>
      </c>
      <c r="Y1" s="12"/>
      <c r="AA1" s="12"/>
      <c r="AC1" s="12"/>
    </row>
    <row r="2" spans="1:52" s="53" customFormat="1" ht="18" customHeight="1" x14ac:dyDescent="0.2">
      <c r="A2" s="52"/>
      <c r="B2" s="23"/>
      <c r="C2" s="23"/>
      <c r="D2" s="6"/>
      <c r="E2" s="23"/>
      <c r="F2" s="23"/>
      <c r="G2" s="23"/>
      <c r="H2" s="23"/>
      <c r="I2" s="23"/>
      <c r="J2" s="23"/>
      <c r="K2" s="23"/>
      <c r="M2" s="54"/>
      <c r="N2" s="55"/>
      <c r="O2" s="23"/>
      <c r="P2" s="23"/>
      <c r="Q2" s="23"/>
      <c r="R2" s="23"/>
      <c r="S2" s="23"/>
      <c r="T2" s="23"/>
      <c r="U2" s="23"/>
      <c r="V2" s="23"/>
      <c r="W2" s="16"/>
      <c r="Y2" s="16"/>
      <c r="AA2" s="16"/>
      <c r="AC2" s="16"/>
    </row>
    <row r="3" spans="1:52" ht="21" customHeight="1" x14ac:dyDescent="0.2">
      <c r="A3" s="14"/>
      <c r="B3" s="9"/>
      <c r="C3" s="9"/>
      <c r="D3" s="14"/>
      <c r="E3" s="9"/>
      <c r="F3" s="15"/>
      <c r="G3" s="9"/>
      <c r="H3" s="9"/>
      <c r="I3" s="15"/>
      <c r="J3" s="9"/>
      <c r="K3" s="9"/>
      <c r="M3" s="51"/>
      <c r="N3" s="38"/>
      <c r="O3" s="9"/>
      <c r="P3" s="9"/>
      <c r="Q3" s="9"/>
      <c r="R3" s="9"/>
      <c r="S3" s="9"/>
      <c r="T3" s="9"/>
      <c r="U3" s="9"/>
      <c r="V3" s="9"/>
      <c r="W3" s="16"/>
      <c r="Y3" s="16"/>
      <c r="AA3" s="16"/>
      <c r="AC3" s="16"/>
    </row>
    <row r="4" spans="1:52" ht="20.100000000000001" customHeight="1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19"/>
      <c r="Y4" s="18"/>
      <c r="Z4" s="19"/>
      <c r="AA4" s="18"/>
      <c r="AB4" s="19"/>
      <c r="AC4" s="18"/>
    </row>
    <row r="5" spans="1:52" ht="15" customHeight="1" x14ac:dyDescent="0.2">
      <c r="A5" s="9"/>
      <c r="B5" s="9"/>
      <c r="C5" s="9"/>
      <c r="D5" s="9"/>
      <c r="E5" s="15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20"/>
      <c r="Y5" s="21"/>
      <c r="AA5" s="21"/>
      <c r="AC5" s="21"/>
    </row>
    <row r="6" spans="1:52" ht="15.95" customHeight="1" x14ac:dyDescent="0.25">
      <c r="A6" s="60"/>
      <c r="B6" s="60" t="s">
        <v>0</v>
      </c>
      <c r="C6" s="60" t="s">
        <v>22</v>
      </c>
      <c r="D6" s="60"/>
      <c r="E6" s="60" t="s">
        <v>25</v>
      </c>
      <c r="F6" s="60"/>
      <c r="G6" s="169"/>
      <c r="H6" s="170"/>
      <c r="I6" s="170"/>
      <c r="J6" s="61" t="s">
        <v>28</v>
      </c>
      <c r="K6" s="62"/>
      <c r="L6" s="60" t="s">
        <v>31</v>
      </c>
      <c r="M6" s="63" t="s">
        <v>1</v>
      </c>
      <c r="N6" s="64" t="s">
        <v>35</v>
      </c>
      <c r="O6" s="65"/>
      <c r="P6" s="65"/>
      <c r="Q6" s="66"/>
      <c r="R6" s="161" t="s">
        <v>42</v>
      </c>
      <c r="S6" s="162"/>
      <c r="T6" s="163"/>
      <c r="U6" s="60" t="s">
        <v>45</v>
      </c>
      <c r="V6" s="67" t="s">
        <v>49</v>
      </c>
      <c r="W6" s="68" t="s">
        <v>53</v>
      </c>
      <c r="X6" s="69"/>
      <c r="Y6" s="91" t="s">
        <v>16</v>
      </c>
      <c r="Z6" s="5"/>
      <c r="AA6" s="98"/>
      <c r="AB6" s="5"/>
      <c r="AC6" s="91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15.95" customHeight="1" x14ac:dyDescent="0.25">
      <c r="A7" s="70" t="s">
        <v>20</v>
      </c>
      <c r="B7" s="70" t="s">
        <v>96</v>
      </c>
      <c r="C7" s="70" t="s">
        <v>23</v>
      </c>
      <c r="D7" s="70" t="s">
        <v>24</v>
      </c>
      <c r="E7" s="70" t="s">
        <v>26</v>
      </c>
      <c r="F7" s="70" t="s">
        <v>24</v>
      </c>
      <c r="G7" s="171"/>
      <c r="H7" s="171"/>
      <c r="I7" s="171"/>
      <c r="J7" s="71" t="s">
        <v>29</v>
      </c>
      <c r="K7" s="72"/>
      <c r="L7" s="70" t="s">
        <v>32</v>
      </c>
      <c r="M7" s="73" t="s">
        <v>30</v>
      </c>
      <c r="N7" s="64" t="s">
        <v>36</v>
      </c>
      <c r="O7" s="65"/>
      <c r="P7" s="66"/>
      <c r="Q7" s="60" t="s">
        <v>41</v>
      </c>
      <c r="R7" s="164" t="s">
        <v>2</v>
      </c>
      <c r="S7" s="165"/>
      <c r="T7" s="166"/>
      <c r="U7" s="70" t="s">
        <v>46</v>
      </c>
      <c r="V7" s="74" t="s">
        <v>50</v>
      </c>
      <c r="W7" s="70" t="s">
        <v>54</v>
      </c>
      <c r="X7" s="69"/>
      <c r="Y7" s="92" t="s">
        <v>17</v>
      </c>
      <c r="Z7" s="5"/>
      <c r="AA7" s="99"/>
      <c r="AB7" s="5"/>
      <c r="AC7" s="92" t="s">
        <v>53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15.95" customHeight="1" x14ac:dyDescent="0.25">
      <c r="A8" s="70"/>
      <c r="B8" s="70" t="s">
        <v>21</v>
      </c>
      <c r="C8" s="70" t="s">
        <v>21</v>
      </c>
      <c r="D8" s="70"/>
      <c r="E8" s="70" t="s">
        <v>27</v>
      </c>
      <c r="F8" s="70"/>
      <c r="G8" s="75"/>
      <c r="H8" s="76"/>
      <c r="I8" s="77"/>
      <c r="J8" s="60" t="s">
        <v>27</v>
      </c>
      <c r="K8" s="60" t="s">
        <v>30</v>
      </c>
      <c r="L8" s="70" t="s">
        <v>33</v>
      </c>
      <c r="M8" s="70" t="s">
        <v>3</v>
      </c>
      <c r="N8" s="74" t="s">
        <v>38</v>
      </c>
      <c r="O8" s="60" t="s">
        <v>39</v>
      </c>
      <c r="P8" s="172" t="s">
        <v>4</v>
      </c>
      <c r="Q8" s="70" t="s">
        <v>5</v>
      </c>
      <c r="R8" s="60" t="s">
        <v>43</v>
      </c>
      <c r="S8" s="78"/>
      <c r="T8" s="167" t="s">
        <v>4</v>
      </c>
      <c r="U8" s="70" t="s">
        <v>47</v>
      </c>
      <c r="V8" s="74" t="s">
        <v>51</v>
      </c>
      <c r="W8" s="70" t="s">
        <v>55</v>
      </c>
      <c r="X8" s="69"/>
      <c r="Y8" s="92" t="s">
        <v>18</v>
      </c>
      <c r="Z8" s="5"/>
      <c r="AA8" s="99"/>
      <c r="AB8" s="5"/>
      <c r="AC8" s="92" t="s">
        <v>19</v>
      </c>
      <c r="AD8" s="21"/>
      <c r="AE8" s="21"/>
      <c r="AF8" s="114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15.95" customHeight="1" x14ac:dyDescent="0.25">
      <c r="A9" s="79"/>
      <c r="B9" s="70"/>
      <c r="C9" s="70"/>
      <c r="D9" s="70"/>
      <c r="E9" s="70" t="s">
        <v>6</v>
      </c>
      <c r="F9" s="79"/>
      <c r="G9" s="80"/>
      <c r="H9" s="81"/>
      <c r="I9" s="82"/>
      <c r="J9" s="70" t="s">
        <v>7</v>
      </c>
      <c r="K9" s="70" t="s">
        <v>8</v>
      </c>
      <c r="L9" s="70" t="s">
        <v>34</v>
      </c>
      <c r="M9" s="70" t="s">
        <v>9</v>
      </c>
      <c r="N9" s="74" t="s">
        <v>37</v>
      </c>
      <c r="O9" s="70" t="s">
        <v>40</v>
      </c>
      <c r="P9" s="173"/>
      <c r="Q9" s="70"/>
      <c r="R9" s="70" t="s">
        <v>44</v>
      </c>
      <c r="S9" s="74"/>
      <c r="T9" s="168"/>
      <c r="U9" s="70" t="s">
        <v>48</v>
      </c>
      <c r="V9" s="74" t="s">
        <v>52</v>
      </c>
      <c r="W9" s="70" t="s">
        <v>15</v>
      </c>
      <c r="X9" s="69"/>
      <c r="Y9" s="92" t="s">
        <v>13</v>
      </c>
      <c r="Z9" s="5"/>
      <c r="AA9" s="100"/>
      <c r="AB9" s="5"/>
      <c r="AC9" s="92"/>
      <c r="AD9" s="114"/>
      <c r="AE9" s="114"/>
      <c r="AF9" s="114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15" customHeight="1" x14ac:dyDescent="0.25">
      <c r="A10" s="22" t="s">
        <v>73</v>
      </c>
      <c r="B10" s="2">
        <v>814895.54629999993</v>
      </c>
      <c r="C10" s="2">
        <v>322094.03531932982</v>
      </c>
      <c r="D10" s="89">
        <f>B10+C10</f>
        <v>1136989.5816193298</v>
      </c>
      <c r="E10" s="2">
        <v>35.008399999999995</v>
      </c>
      <c r="F10" s="89">
        <f>D10+E10</f>
        <v>1137024.5900193297</v>
      </c>
      <c r="G10" s="2">
        <v>0</v>
      </c>
      <c r="H10" s="2">
        <v>0</v>
      </c>
      <c r="I10" s="2">
        <v>0</v>
      </c>
      <c r="J10" s="2">
        <v>196334.99849999999</v>
      </c>
      <c r="K10" s="2">
        <v>46741.624899999995</v>
      </c>
      <c r="L10" s="2">
        <v>0</v>
      </c>
      <c r="M10" s="2">
        <v>19478.8802</v>
      </c>
      <c r="N10" s="2">
        <v>4060.4366</v>
      </c>
      <c r="O10" s="2">
        <v>8745.9670000000006</v>
      </c>
      <c r="P10" s="2">
        <v>363.62391494979818</v>
      </c>
      <c r="Q10" s="2">
        <v>13087.589199999999</v>
      </c>
      <c r="R10" s="2">
        <v>717.57742879304215</v>
      </c>
      <c r="S10" s="2">
        <v>0</v>
      </c>
      <c r="T10" s="2">
        <v>522.10750694063665</v>
      </c>
      <c r="U10" s="2">
        <v>0</v>
      </c>
      <c r="V10" s="2">
        <v>7019.8638000000001</v>
      </c>
      <c r="W10" s="89">
        <f t="shared" ref="W10:W32" si="0">SUM(F10:V10)</f>
        <v>1434097.259070013</v>
      </c>
      <c r="X10" s="3"/>
      <c r="Y10" s="39">
        <v>162328.28385899999</v>
      </c>
      <c r="Z10" s="40"/>
      <c r="AA10" s="97">
        <v>0</v>
      </c>
      <c r="AB10" s="3"/>
      <c r="AC10" s="89">
        <f>+W10+Y10+AA10</f>
        <v>1596425.542929013</v>
      </c>
      <c r="AD10" s="115"/>
      <c r="AE10" s="116"/>
      <c r="AF10" s="107"/>
      <c r="AG10" s="5"/>
      <c r="AH10" s="4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15" customHeight="1" x14ac:dyDescent="0.25">
      <c r="A11" s="22" t="s">
        <v>74</v>
      </c>
      <c r="B11" s="2">
        <v>127593.9803</v>
      </c>
      <c r="C11" s="2">
        <v>15012.857578443331</v>
      </c>
      <c r="D11" s="89">
        <f t="shared" ref="D11:D32" si="1">B11+C11</f>
        <v>142606.83787844333</v>
      </c>
      <c r="E11" s="2">
        <v>1.7832999999999999</v>
      </c>
      <c r="F11" s="89">
        <f t="shared" ref="F11:F32" si="2">D11+E11</f>
        <v>142608.62117844334</v>
      </c>
      <c r="G11" s="2">
        <v>0</v>
      </c>
      <c r="H11" s="2">
        <v>0</v>
      </c>
      <c r="I11" s="2">
        <v>0</v>
      </c>
      <c r="J11" s="2">
        <v>24625.3033</v>
      </c>
      <c r="K11" s="2">
        <v>0</v>
      </c>
      <c r="L11" s="2">
        <v>0</v>
      </c>
      <c r="M11" s="2">
        <v>0</v>
      </c>
      <c r="N11" s="2">
        <v>509.2878</v>
      </c>
      <c r="O11" s="2">
        <v>897.84249999999997</v>
      </c>
      <c r="P11" s="2">
        <v>548.03412246514938</v>
      </c>
      <c r="Q11" s="2">
        <v>1895.4439</v>
      </c>
      <c r="R11" s="2">
        <v>1026.4583258643725</v>
      </c>
      <c r="S11" s="2">
        <v>0</v>
      </c>
      <c r="T11" s="2">
        <v>786.89194423855338</v>
      </c>
      <c r="U11" s="2">
        <v>2.2000000000000002</v>
      </c>
      <c r="V11" s="2">
        <v>880.47940000000006</v>
      </c>
      <c r="W11" s="89">
        <f t="shared" si="0"/>
        <v>173780.56247101145</v>
      </c>
      <c r="X11" s="3"/>
      <c r="Y11" s="39">
        <v>4574.7600670000002</v>
      </c>
      <c r="Z11" s="40"/>
      <c r="AA11" s="41">
        <v>0</v>
      </c>
      <c r="AB11" s="3"/>
      <c r="AC11" s="89">
        <f t="shared" ref="AC11:AC38" si="3">+W11+Y11+AA11</f>
        <v>178355.32253801145</v>
      </c>
      <c r="AD11" s="115"/>
      <c r="AE11" s="116"/>
      <c r="AF11" s="107"/>
      <c r="AG11" s="5"/>
      <c r="AH11" s="4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ht="15" customHeight="1" x14ac:dyDescent="0.25">
      <c r="A12" s="22" t="s">
        <v>75</v>
      </c>
      <c r="B12" s="2">
        <v>390712.38289999997</v>
      </c>
      <c r="C12" s="2">
        <v>69020.150425570304</v>
      </c>
      <c r="D12" s="89">
        <f t="shared" si="1"/>
        <v>459732.53332557029</v>
      </c>
      <c r="E12" s="2">
        <v>10.441700000000001</v>
      </c>
      <c r="F12" s="89">
        <f>D12+E12</f>
        <v>459742.97502557031</v>
      </c>
      <c r="G12" s="2">
        <v>0</v>
      </c>
      <c r="H12" s="2">
        <v>0</v>
      </c>
      <c r="I12" s="2">
        <v>0</v>
      </c>
      <c r="J12" s="2">
        <v>79386.467300000004</v>
      </c>
      <c r="K12" s="2">
        <v>15962.4655</v>
      </c>
      <c r="L12" s="2">
        <v>0</v>
      </c>
      <c r="M12" s="2">
        <v>6652.1212000000005</v>
      </c>
      <c r="N12" s="2">
        <v>1641.8148999999999</v>
      </c>
      <c r="O12" s="2">
        <v>3930.2428999999997</v>
      </c>
      <c r="P12" s="2">
        <v>363.62391494979818</v>
      </c>
      <c r="Q12" s="2">
        <v>5099.6467999999995</v>
      </c>
      <c r="R12" s="2">
        <v>675.82887870006527</v>
      </c>
      <c r="S12" s="2">
        <v>0</v>
      </c>
      <c r="T12" s="2">
        <v>522.10750694063665</v>
      </c>
      <c r="U12" s="2">
        <v>0.5</v>
      </c>
      <c r="V12" s="2">
        <v>2838.4427999999998</v>
      </c>
      <c r="W12" s="89">
        <f t="shared" si="0"/>
        <v>576816.23672616074</v>
      </c>
      <c r="X12" s="3"/>
      <c r="Y12" s="39">
        <v>20139.714929999998</v>
      </c>
      <c r="Z12" s="40"/>
      <c r="AA12" s="41">
        <v>0</v>
      </c>
      <c r="AB12" s="3"/>
      <c r="AC12" s="89">
        <f t="shared" si="3"/>
        <v>596955.95165616076</v>
      </c>
      <c r="AD12" s="115"/>
      <c r="AE12" s="116"/>
      <c r="AF12" s="107"/>
      <c r="AG12" s="5"/>
      <c r="AH12" s="4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ht="15" customHeight="1" x14ac:dyDescent="0.25">
      <c r="A13" s="22" t="s">
        <v>76</v>
      </c>
      <c r="B13" s="2">
        <v>161078.84819999998</v>
      </c>
      <c r="C13" s="2">
        <v>31390.520391290178</v>
      </c>
      <c r="D13" s="89">
        <f t="shared" si="1"/>
        <v>192469.36859129014</v>
      </c>
      <c r="E13" s="2">
        <v>3.2166999999999999</v>
      </c>
      <c r="F13" s="89">
        <f t="shared" si="2"/>
        <v>192472.58529129013</v>
      </c>
      <c r="G13" s="2">
        <v>0</v>
      </c>
      <c r="H13" s="2">
        <v>0</v>
      </c>
      <c r="I13" s="2">
        <v>0</v>
      </c>
      <c r="J13" s="2">
        <v>33235.549200000001</v>
      </c>
      <c r="K13" s="2">
        <v>5104.0569000000005</v>
      </c>
      <c r="L13" s="2">
        <v>0</v>
      </c>
      <c r="M13" s="2">
        <v>2127.0401000000002</v>
      </c>
      <c r="N13" s="2">
        <v>687.35350000000005</v>
      </c>
      <c r="O13" s="2">
        <v>1157.6937</v>
      </c>
      <c r="P13" s="2">
        <v>460.34593615187754</v>
      </c>
      <c r="Q13" s="2">
        <v>4467.8321999999998</v>
      </c>
      <c r="R13" s="2">
        <v>971.01827518269101</v>
      </c>
      <c r="S13" s="2">
        <v>0</v>
      </c>
      <c r="T13" s="2">
        <v>660.98531801073386</v>
      </c>
      <c r="U13" s="2">
        <v>1.5</v>
      </c>
      <c r="V13" s="2">
        <v>1188.3273999999999</v>
      </c>
      <c r="W13" s="89">
        <f t="shared" si="0"/>
        <v>242534.28782063548</v>
      </c>
      <c r="X13" s="3"/>
      <c r="Y13" s="39">
        <v>8712.5218949999999</v>
      </c>
      <c r="Z13" s="40"/>
      <c r="AA13" s="41">
        <v>0</v>
      </c>
      <c r="AB13" s="3"/>
      <c r="AC13" s="89">
        <f t="shared" si="3"/>
        <v>251246.80971563549</v>
      </c>
      <c r="AD13" s="115"/>
      <c r="AE13" s="116"/>
      <c r="AF13" s="107"/>
      <c r="AG13" s="5"/>
      <c r="AH13" s="4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15" customHeight="1" x14ac:dyDescent="0.25">
      <c r="A14" s="22" t="s">
        <v>77</v>
      </c>
      <c r="B14" s="2">
        <v>222218.05659999998</v>
      </c>
      <c r="C14" s="2">
        <v>36069.852623532344</v>
      </c>
      <c r="D14" s="89">
        <f t="shared" si="1"/>
        <v>258287.90922353233</v>
      </c>
      <c r="E14" s="2">
        <v>2.8</v>
      </c>
      <c r="F14" s="89">
        <f t="shared" si="2"/>
        <v>258290.70922353232</v>
      </c>
      <c r="G14" s="2">
        <v>0</v>
      </c>
      <c r="H14" s="2">
        <v>0</v>
      </c>
      <c r="I14" s="2">
        <v>0</v>
      </c>
      <c r="J14" s="2">
        <v>44601.073799999998</v>
      </c>
      <c r="K14" s="2">
        <v>4012.6554999999998</v>
      </c>
      <c r="L14" s="2">
        <v>0</v>
      </c>
      <c r="M14" s="2">
        <v>1672.2148</v>
      </c>
      <c r="N14" s="2">
        <v>922.41369999999995</v>
      </c>
      <c r="O14" s="2">
        <v>1171.8526000000002</v>
      </c>
      <c r="P14" s="2">
        <v>488.92721109130093</v>
      </c>
      <c r="Q14" s="2">
        <v>4151.9247999999998</v>
      </c>
      <c r="R14" s="2">
        <v>988.90405551195124</v>
      </c>
      <c r="S14" s="2">
        <v>0</v>
      </c>
      <c r="T14" s="2">
        <v>702.02359297022008</v>
      </c>
      <c r="U14" s="2">
        <v>0.5</v>
      </c>
      <c r="V14" s="2">
        <v>1594.7098999999998</v>
      </c>
      <c r="W14" s="89">
        <f t="shared" si="0"/>
        <v>318597.90918310574</v>
      </c>
      <c r="X14" s="3"/>
      <c r="Y14" s="39">
        <v>10497.954117000001</v>
      </c>
      <c r="Z14" s="40"/>
      <c r="AA14" s="41">
        <v>0</v>
      </c>
      <c r="AB14" s="3"/>
      <c r="AC14" s="89">
        <f t="shared" si="3"/>
        <v>329095.86330010573</v>
      </c>
      <c r="AD14" s="115"/>
      <c r="AE14" s="116"/>
      <c r="AF14" s="107"/>
      <c r="AG14" s="5"/>
      <c r="AH14" s="4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ht="15" customHeight="1" x14ac:dyDescent="0.25">
      <c r="A15" s="22" t="s">
        <v>78</v>
      </c>
      <c r="B15" s="2">
        <v>67259.645300000004</v>
      </c>
      <c r="C15" s="2">
        <v>14622.913225756447</v>
      </c>
      <c r="D15" s="89">
        <f t="shared" si="1"/>
        <v>81882.558525756453</v>
      </c>
      <c r="E15" s="2">
        <v>2.0167000000000002</v>
      </c>
      <c r="F15" s="89">
        <f t="shared" si="2"/>
        <v>81884.575225756445</v>
      </c>
      <c r="G15" s="2">
        <v>0</v>
      </c>
      <c r="H15" s="2">
        <v>0</v>
      </c>
      <c r="I15" s="2">
        <v>0</v>
      </c>
      <c r="J15" s="2">
        <v>14139.454099999999</v>
      </c>
      <c r="K15" s="2">
        <v>1569.6756</v>
      </c>
      <c r="L15" s="2">
        <v>0</v>
      </c>
      <c r="M15" s="2">
        <v>654.13909999999998</v>
      </c>
      <c r="N15" s="2">
        <v>292.42840000000001</v>
      </c>
      <c r="O15" s="2">
        <v>1022.2008000000001</v>
      </c>
      <c r="P15" s="2">
        <v>512.6318512226203</v>
      </c>
      <c r="Q15" s="2">
        <v>2888.2955000000002</v>
      </c>
      <c r="R15" s="2">
        <v>1425.8330127747679</v>
      </c>
      <c r="S15" s="2">
        <v>0</v>
      </c>
      <c r="T15" s="2">
        <v>736.05977721343584</v>
      </c>
      <c r="U15" s="2">
        <v>3</v>
      </c>
      <c r="V15" s="2">
        <v>505.56329999999997</v>
      </c>
      <c r="W15" s="89">
        <f t="shared" si="0"/>
        <v>105633.85666696726</v>
      </c>
      <c r="X15" s="3"/>
      <c r="Y15" s="39">
        <v>1815.740871</v>
      </c>
      <c r="Z15" s="40"/>
      <c r="AA15" s="41">
        <v>0</v>
      </c>
      <c r="AB15" s="3"/>
      <c r="AC15" s="89">
        <f t="shared" si="3"/>
        <v>107449.59753796726</v>
      </c>
      <c r="AD15" s="115"/>
      <c r="AE15" s="116"/>
      <c r="AF15" s="107"/>
      <c r="AG15" s="5"/>
      <c r="AH15" s="4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15" customHeight="1" x14ac:dyDescent="0.25">
      <c r="A16" s="22" t="s">
        <v>79</v>
      </c>
      <c r="B16" s="2">
        <v>222289.88519999999</v>
      </c>
      <c r="C16" s="2">
        <v>30513.145597744995</v>
      </c>
      <c r="D16" s="89">
        <f t="shared" si="1"/>
        <v>252803.03079774498</v>
      </c>
      <c r="E16" s="2">
        <v>5.6249000000000002</v>
      </c>
      <c r="F16" s="89">
        <f t="shared" si="2"/>
        <v>252808.65569774498</v>
      </c>
      <c r="G16" s="2">
        <v>0</v>
      </c>
      <c r="H16" s="2">
        <v>0</v>
      </c>
      <c r="I16" s="2">
        <v>0</v>
      </c>
      <c r="J16" s="2">
        <v>43653.946799999998</v>
      </c>
      <c r="K16" s="2">
        <v>6927.3585999999996</v>
      </c>
      <c r="L16" s="2">
        <v>0</v>
      </c>
      <c r="M16" s="2">
        <v>2886.8741</v>
      </c>
      <c r="N16" s="2">
        <v>902.81130000000007</v>
      </c>
      <c r="O16" s="2">
        <v>1475.4331999999999</v>
      </c>
      <c r="P16" s="2">
        <v>420.76968501044507</v>
      </c>
      <c r="Q16" s="2">
        <v>3520.1102000000001</v>
      </c>
      <c r="R16" s="2">
        <v>944.36125723150985</v>
      </c>
      <c r="S16" s="2">
        <v>0</v>
      </c>
      <c r="T16" s="2">
        <v>604.15996365109868</v>
      </c>
      <c r="U16" s="2">
        <v>1.8</v>
      </c>
      <c r="V16" s="2">
        <v>1560.8205</v>
      </c>
      <c r="W16" s="89">
        <f t="shared" si="0"/>
        <v>315707.10130363796</v>
      </c>
      <c r="X16" s="3"/>
      <c r="Y16" s="39">
        <v>4102.0788689999999</v>
      </c>
      <c r="Z16" s="40"/>
      <c r="AA16" s="41">
        <v>0</v>
      </c>
      <c r="AB16" s="3"/>
      <c r="AC16" s="89">
        <f t="shared" si="3"/>
        <v>319809.18017263798</v>
      </c>
      <c r="AD16" s="115"/>
      <c r="AE16" s="116"/>
      <c r="AF16" s="107"/>
      <c r="AG16" s="5"/>
      <c r="AH16" s="4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ht="15" customHeight="1" x14ac:dyDescent="0.25">
      <c r="A17" s="22" t="s">
        <v>80</v>
      </c>
      <c r="B17" s="2">
        <v>167910.80160000001</v>
      </c>
      <c r="C17" s="2">
        <v>20569.564604230683</v>
      </c>
      <c r="D17" s="89">
        <f t="shared" si="1"/>
        <v>188480.3662042307</v>
      </c>
      <c r="E17" s="2">
        <v>1.7251000000000001</v>
      </c>
      <c r="F17" s="89">
        <f t="shared" si="2"/>
        <v>188482.09130423071</v>
      </c>
      <c r="G17" s="2">
        <v>0</v>
      </c>
      <c r="H17" s="2">
        <v>0</v>
      </c>
      <c r="I17" s="2">
        <v>0</v>
      </c>
      <c r="J17" s="2">
        <v>32546.729500000001</v>
      </c>
      <c r="K17" s="2">
        <v>1869.1732</v>
      </c>
      <c r="L17" s="2">
        <v>0</v>
      </c>
      <c r="M17" s="2">
        <v>778.95030000000008</v>
      </c>
      <c r="N17" s="2">
        <v>673.11419999999998</v>
      </c>
      <c r="O17" s="2">
        <v>789.55560000000003</v>
      </c>
      <c r="P17" s="2">
        <v>564.9806906166632</v>
      </c>
      <c r="Q17" s="2">
        <v>3610.3694</v>
      </c>
      <c r="R17" s="2">
        <v>1031.7652460180675</v>
      </c>
      <c r="S17" s="2">
        <v>0</v>
      </c>
      <c r="T17" s="2">
        <v>811.22458597097227</v>
      </c>
      <c r="U17" s="2">
        <v>2.2000000000000002</v>
      </c>
      <c r="V17" s="2">
        <v>1163.7098999999998</v>
      </c>
      <c r="W17" s="89">
        <f t="shared" si="0"/>
        <v>232323.86392683641</v>
      </c>
      <c r="X17" s="3"/>
      <c r="Y17" s="39">
        <v>4834.7698140000002</v>
      </c>
      <c r="Z17" s="40"/>
      <c r="AA17" s="41">
        <v>0</v>
      </c>
      <c r="AB17" s="3"/>
      <c r="AC17" s="89">
        <f t="shared" si="3"/>
        <v>237158.63374083641</v>
      </c>
      <c r="AD17" s="115"/>
      <c r="AE17" s="116"/>
      <c r="AF17" s="107"/>
      <c r="AG17" s="5"/>
      <c r="AH17" s="4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15" customHeight="1" x14ac:dyDescent="0.25">
      <c r="A18" s="22" t="s">
        <v>81</v>
      </c>
      <c r="B18" s="2">
        <v>127304.7898</v>
      </c>
      <c r="C18" s="2">
        <v>19789.675898857087</v>
      </c>
      <c r="D18" s="89">
        <f t="shared" si="1"/>
        <v>147094.46569885709</v>
      </c>
      <c r="E18" s="2">
        <v>2.7749999999999999</v>
      </c>
      <c r="F18" s="89">
        <f t="shared" si="2"/>
        <v>147097.24069885709</v>
      </c>
      <c r="G18" s="2">
        <v>0</v>
      </c>
      <c r="H18" s="2">
        <v>0</v>
      </c>
      <c r="I18" s="2">
        <v>0</v>
      </c>
      <c r="J18" s="2">
        <v>25400.225399999999</v>
      </c>
      <c r="K18" s="2">
        <v>0</v>
      </c>
      <c r="L18" s="2">
        <v>0</v>
      </c>
      <c r="M18" s="2">
        <v>0</v>
      </c>
      <c r="N18" s="2">
        <v>525.30230000000006</v>
      </c>
      <c r="O18" s="2">
        <v>877.63919999999996</v>
      </c>
      <c r="P18" s="2">
        <v>455.91921022267383</v>
      </c>
      <c r="Q18" s="2">
        <v>2707.7771000000002</v>
      </c>
      <c r="R18" s="2">
        <v>1166.5774723735869</v>
      </c>
      <c r="S18" s="2">
        <v>0</v>
      </c>
      <c r="T18" s="2">
        <v>654.62922661207813</v>
      </c>
      <c r="U18" s="2">
        <v>2.2000000000000002</v>
      </c>
      <c r="V18" s="2">
        <v>908.16600000000005</v>
      </c>
      <c r="W18" s="89">
        <f t="shared" si="0"/>
        <v>179795.67660806543</v>
      </c>
      <c r="X18" s="3"/>
      <c r="Y18" s="39">
        <v>4873.3176240000003</v>
      </c>
      <c r="Z18" s="40"/>
      <c r="AA18" s="41">
        <v>0</v>
      </c>
      <c r="AB18" s="3"/>
      <c r="AC18" s="89">
        <f t="shared" si="3"/>
        <v>184668.99423206542</v>
      </c>
      <c r="AD18" s="115"/>
      <c r="AE18" s="116"/>
      <c r="AF18" s="107"/>
      <c r="AG18" s="5"/>
      <c r="AH18" s="4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ht="15" customHeight="1" x14ac:dyDescent="0.25">
      <c r="A19" s="22" t="s">
        <v>82</v>
      </c>
      <c r="B19" s="2">
        <v>88801.559299999994</v>
      </c>
      <c r="C19" s="2">
        <v>10333.525346201272</v>
      </c>
      <c r="D19" s="89">
        <f t="shared" si="1"/>
        <v>99135.084646201271</v>
      </c>
      <c r="E19" s="2">
        <v>1.6</v>
      </c>
      <c r="F19" s="89">
        <f t="shared" si="2"/>
        <v>99136.684646201276</v>
      </c>
      <c r="G19" s="2">
        <v>0</v>
      </c>
      <c r="H19" s="2">
        <v>0</v>
      </c>
      <c r="I19" s="2">
        <v>0</v>
      </c>
      <c r="J19" s="2">
        <v>17115.1708</v>
      </c>
      <c r="K19" s="2">
        <v>1378.3831</v>
      </c>
      <c r="L19" s="2">
        <v>1E-8</v>
      </c>
      <c r="M19" s="2">
        <v>574.48540000000003</v>
      </c>
      <c r="N19" s="2">
        <v>353.85909999999996</v>
      </c>
      <c r="O19" s="2">
        <v>1107.4222</v>
      </c>
      <c r="P19" s="2">
        <v>404.72922707103186</v>
      </c>
      <c r="Q19" s="2">
        <v>1839.6136000000001</v>
      </c>
      <c r="R19" s="2">
        <v>1295.0544900270695</v>
      </c>
      <c r="S19" s="2">
        <v>0</v>
      </c>
      <c r="T19" s="2">
        <v>581.12835556384084</v>
      </c>
      <c r="U19" s="2">
        <v>2.5</v>
      </c>
      <c r="V19" s="2">
        <v>611.93509999999992</v>
      </c>
      <c r="W19" s="89">
        <f t="shared" si="0"/>
        <v>124400.96601887324</v>
      </c>
      <c r="X19" s="3"/>
      <c r="Y19" s="39">
        <v>0</v>
      </c>
      <c r="Z19" s="40"/>
      <c r="AA19" s="41">
        <v>0</v>
      </c>
      <c r="AB19" s="3"/>
      <c r="AC19" s="89">
        <f t="shared" si="3"/>
        <v>124400.96601887324</v>
      </c>
      <c r="AD19" s="115"/>
      <c r="AE19" s="116"/>
      <c r="AF19" s="107"/>
      <c r="AG19" s="5"/>
      <c r="AH19" s="4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15" customHeight="1" x14ac:dyDescent="0.25">
      <c r="A20" s="22" t="s">
        <v>83</v>
      </c>
      <c r="B20" s="2">
        <v>95506.110499999995</v>
      </c>
      <c r="C20" s="2">
        <v>11698.330580605063</v>
      </c>
      <c r="D20" s="89">
        <f t="shared" si="1"/>
        <v>107204.44108060506</v>
      </c>
      <c r="E20" s="2">
        <v>1.6916</v>
      </c>
      <c r="F20" s="89">
        <f t="shared" si="2"/>
        <v>107206.13268060506</v>
      </c>
      <c r="G20" s="2">
        <v>0</v>
      </c>
      <c r="H20" s="2">
        <v>0</v>
      </c>
      <c r="I20" s="2">
        <v>0</v>
      </c>
      <c r="J20" s="2">
        <v>18512.028699999999</v>
      </c>
      <c r="K20" s="2">
        <v>0</v>
      </c>
      <c r="L20" s="2">
        <v>0</v>
      </c>
      <c r="M20" s="2">
        <v>0</v>
      </c>
      <c r="N20" s="2">
        <v>382.85340000000002</v>
      </c>
      <c r="O20" s="2">
        <v>684.54790000000003</v>
      </c>
      <c r="P20" s="2">
        <v>533.23956607113735</v>
      </c>
      <c r="Q20" s="2">
        <v>1805.1847</v>
      </c>
      <c r="R20" s="2">
        <v>1099.6787065147348</v>
      </c>
      <c r="S20" s="2">
        <v>0</v>
      </c>
      <c r="T20" s="2">
        <v>765.64925736773728</v>
      </c>
      <c r="U20" s="2">
        <v>2.2000000000000002</v>
      </c>
      <c r="V20" s="2">
        <v>661.89409999999998</v>
      </c>
      <c r="W20" s="89">
        <f t="shared" si="0"/>
        <v>131653.40901055868</v>
      </c>
      <c r="X20" s="3"/>
      <c r="Y20" s="39">
        <v>1183.046781</v>
      </c>
      <c r="Z20" s="40"/>
      <c r="AA20" s="41">
        <v>0</v>
      </c>
      <c r="AB20" s="3"/>
      <c r="AC20" s="89">
        <f t="shared" si="3"/>
        <v>132836.45579155869</v>
      </c>
      <c r="AD20" s="115"/>
      <c r="AE20" s="116"/>
      <c r="AF20" s="107"/>
      <c r="AG20" s="5"/>
      <c r="AH20" s="4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5" customHeight="1" x14ac:dyDescent="0.25">
      <c r="A21" s="22" t="s">
        <v>84</v>
      </c>
      <c r="B21" s="2">
        <v>171256.12969999999</v>
      </c>
      <c r="C21" s="2">
        <v>44648.628382643183</v>
      </c>
      <c r="D21" s="89">
        <f t="shared" si="1"/>
        <v>215904.75808264318</v>
      </c>
      <c r="E21" s="2">
        <v>5.1416000000000004</v>
      </c>
      <c r="F21" s="89">
        <f t="shared" si="2"/>
        <v>215909.89968264318</v>
      </c>
      <c r="G21" s="2">
        <v>0</v>
      </c>
      <c r="H21" s="2">
        <v>0</v>
      </c>
      <c r="I21" s="2">
        <v>0</v>
      </c>
      <c r="J21" s="2">
        <v>37282.364799999996</v>
      </c>
      <c r="K21" s="2">
        <v>0</v>
      </c>
      <c r="L21" s="2">
        <v>0</v>
      </c>
      <c r="M21" s="2">
        <v>0</v>
      </c>
      <c r="N21" s="2">
        <v>771.05130000000008</v>
      </c>
      <c r="O21" s="2">
        <v>1603.0796</v>
      </c>
      <c r="P21" s="2">
        <v>413.89730050543938</v>
      </c>
      <c r="Q21" s="2">
        <v>3610.3694</v>
      </c>
      <c r="R21" s="2">
        <v>765.35932472719924</v>
      </c>
      <c r="S21" s="2">
        <v>0</v>
      </c>
      <c r="T21" s="2">
        <v>594.29228612494808</v>
      </c>
      <c r="U21" s="2">
        <v>2.2000000000000002</v>
      </c>
      <c r="V21" s="2">
        <v>1333.0278999999998</v>
      </c>
      <c r="W21" s="89">
        <f t="shared" si="0"/>
        <v>262285.54159400077</v>
      </c>
      <c r="X21" s="3"/>
      <c r="Y21" s="39">
        <v>7141.6518809999998</v>
      </c>
      <c r="Z21" s="40"/>
      <c r="AA21" s="41">
        <v>0</v>
      </c>
      <c r="AB21" s="3"/>
      <c r="AC21" s="89">
        <f t="shared" si="3"/>
        <v>269427.19347500079</v>
      </c>
      <c r="AD21" s="115"/>
      <c r="AE21" s="116"/>
      <c r="AF21" s="107"/>
      <c r="AG21" s="5"/>
      <c r="AH21" s="4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ht="15" customHeight="1" x14ac:dyDescent="0.25">
      <c r="A22" s="22" t="s">
        <v>85</v>
      </c>
      <c r="B22" s="2">
        <v>132716.44779999999</v>
      </c>
      <c r="C22" s="2">
        <v>38312.032651481597</v>
      </c>
      <c r="D22" s="89">
        <f t="shared" si="1"/>
        <v>171028.48045148159</v>
      </c>
      <c r="E22" s="2">
        <v>2.8416999999999999</v>
      </c>
      <c r="F22" s="89">
        <f t="shared" si="2"/>
        <v>171031.32215148158</v>
      </c>
      <c r="G22" s="2">
        <v>0</v>
      </c>
      <c r="H22" s="2">
        <v>0</v>
      </c>
      <c r="I22" s="2">
        <v>0</v>
      </c>
      <c r="J22" s="2">
        <v>29533.143499999998</v>
      </c>
      <c r="K22" s="2">
        <v>2191.4022999999997</v>
      </c>
      <c r="L22" s="2">
        <v>0</v>
      </c>
      <c r="M22" s="2">
        <v>913.23450000000003</v>
      </c>
      <c r="N22" s="2">
        <v>610.77530000000002</v>
      </c>
      <c r="O22" s="2">
        <v>1071.6173999999999</v>
      </c>
      <c r="P22" s="2">
        <v>535.37165177823908</v>
      </c>
      <c r="Q22" s="2">
        <v>4242.1840999999995</v>
      </c>
      <c r="R22" s="2">
        <v>853.66330622783471</v>
      </c>
      <c r="S22" s="2">
        <v>0</v>
      </c>
      <c r="T22" s="2">
        <v>768.71060155642499</v>
      </c>
      <c r="U22" s="2">
        <v>2.2000000000000002</v>
      </c>
      <c r="V22" s="2">
        <v>1055.9356</v>
      </c>
      <c r="W22" s="89">
        <f t="shared" si="0"/>
        <v>212809.56041104408</v>
      </c>
      <c r="X22" s="3"/>
      <c r="Y22" s="39">
        <v>10070.438112</v>
      </c>
      <c r="Z22" s="40"/>
      <c r="AA22" s="41">
        <v>0</v>
      </c>
      <c r="AB22" s="3"/>
      <c r="AC22" s="89">
        <f t="shared" si="3"/>
        <v>222879.99852304408</v>
      </c>
      <c r="AD22" s="115"/>
      <c r="AE22" s="116"/>
      <c r="AF22" s="107"/>
      <c r="AG22" s="5"/>
      <c r="AH22" s="4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15" customHeight="1" x14ac:dyDescent="0.25">
      <c r="A23" s="22" t="s">
        <v>86</v>
      </c>
      <c r="B23" s="2">
        <v>73287.928400000004</v>
      </c>
      <c r="C23" s="2">
        <v>16572.634989190519</v>
      </c>
      <c r="D23" s="89">
        <f t="shared" si="1"/>
        <v>89860.563389190531</v>
      </c>
      <c r="E23" s="2">
        <v>1.4499</v>
      </c>
      <c r="F23" s="89">
        <f t="shared" si="2"/>
        <v>89862.013289190538</v>
      </c>
      <c r="G23" s="2">
        <v>0</v>
      </c>
      <c r="H23" s="2">
        <v>0</v>
      </c>
      <c r="I23" s="2">
        <v>0</v>
      </c>
      <c r="J23" s="2">
        <v>15517.0934</v>
      </c>
      <c r="K23" s="2">
        <v>985.53499999999997</v>
      </c>
      <c r="L23" s="2">
        <v>0</v>
      </c>
      <c r="M23" s="2">
        <v>410.70710000000003</v>
      </c>
      <c r="N23" s="2">
        <v>320.90699999999998</v>
      </c>
      <c r="O23" s="2">
        <v>1363.184</v>
      </c>
      <c r="P23" s="2">
        <v>475.42050577818992</v>
      </c>
      <c r="Q23" s="2">
        <v>3881.1471000000001</v>
      </c>
      <c r="R23" s="2">
        <v>1061.8545580274765</v>
      </c>
      <c r="S23" s="2">
        <v>0</v>
      </c>
      <c r="T23" s="2">
        <v>682.63006040314986</v>
      </c>
      <c r="U23" s="2">
        <v>2.5</v>
      </c>
      <c r="V23" s="2">
        <v>554.79830000000004</v>
      </c>
      <c r="W23" s="89">
        <f t="shared" si="0"/>
        <v>115117.79031339937</v>
      </c>
      <c r="X23" s="3"/>
      <c r="Y23" s="39">
        <v>2555.8778909999996</v>
      </c>
      <c r="Z23" s="40"/>
      <c r="AA23" s="41">
        <v>0</v>
      </c>
      <c r="AB23" s="3"/>
      <c r="AC23" s="89">
        <f t="shared" si="3"/>
        <v>117673.66820439936</v>
      </c>
      <c r="AD23" s="115"/>
      <c r="AE23" s="116"/>
      <c r="AF23" s="107"/>
      <c r="AG23" s="5"/>
      <c r="AH23" s="4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5" customHeight="1" x14ac:dyDescent="0.25">
      <c r="A24" s="22" t="s">
        <v>87</v>
      </c>
      <c r="B24" s="2">
        <v>112799.87640000001</v>
      </c>
      <c r="C24" s="2">
        <v>17839.954135422773</v>
      </c>
      <c r="D24" s="89">
        <f t="shared" si="1"/>
        <v>130639.83053542278</v>
      </c>
      <c r="E24" s="2">
        <v>1.2167000000000001</v>
      </c>
      <c r="F24" s="89">
        <f t="shared" si="2"/>
        <v>130641.04723542278</v>
      </c>
      <c r="G24" s="2">
        <v>0</v>
      </c>
      <c r="H24" s="2">
        <v>0</v>
      </c>
      <c r="I24" s="2">
        <v>0</v>
      </c>
      <c r="J24" s="2">
        <v>22558.844300000001</v>
      </c>
      <c r="K24" s="2">
        <v>0</v>
      </c>
      <c r="L24" s="2">
        <v>0</v>
      </c>
      <c r="M24" s="2">
        <v>0</v>
      </c>
      <c r="N24" s="2">
        <v>466.55119999999999</v>
      </c>
      <c r="O24" s="2">
        <v>1033.0319999999999</v>
      </c>
      <c r="P24" s="2">
        <v>441.75075081856227</v>
      </c>
      <c r="Q24" s="2">
        <v>4061.6656000000003</v>
      </c>
      <c r="R24" s="2">
        <v>977.73295436680837</v>
      </c>
      <c r="S24" s="2">
        <v>0</v>
      </c>
      <c r="T24" s="2">
        <v>634.28551786463618</v>
      </c>
      <c r="U24" s="2">
        <v>2.5</v>
      </c>
      <c r="V24" s="2">
        <v>806.59460000000001</v>
      </c>
      <c r="W24" s="89">
        <f t="shared" si="0"/>
        <v>161624.00415847279</v>
      </c>
      <c r="X24" s="3"/>
      <c r="Y24" s="39">
        <v>2130.6202469999998</v>
      </c>
      <c r="Z24" s="40"/>
      <c r="AA24" s="41">
        <v>0</v>
      </c>
      <c r="AB24" s="3"/>
      <c r="AC24" s="89">
        <f t="shared" si="3"/>
        <v>163754.6244054728</v>
      </c>
      <c r="AD24" s="115"/>
      <c r="AE24" s="116"/>
      <c r="AF24" s="107"/>
      <c r="AG24" s="5"/>
      <c r="AH24" s="4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15" customHeight="1" x14ac:dyDescent="0.25">
      <c r="A25" s="22" t="s">
        <v>88</v>
      </c>
      <c r="B25" s="2">
        <v>161408.1588</v>
      </c>
      <c r="C25" s="2">
        <v>37044.713505249667</v>
      </c>
      <c r="D25" s="89">
        <f t="shared" si="1"/>
        <v>198452.87230524968</v>
      </c>
      <c r="E25" s="2">
        <v>3.3167</v>
      </c>
      <c r="F25" s="89">
        <f t="shared" si="2"/>
        <v>198456.18900524967</v>
      </c>
      <c r="G25" s="2">
        <v>0</v>
      </c>
      <c r="H25" s="2">
        <v>0</v>
      </c>
      <c r="I25" s="2">
        <v>0</v>
      </c>
      <c r="J25" s="2">
        <v>34268.778700000003</v>
      </c>
      <c r="K25" s="2">
        <v>0</v>
      </c>
      <c r="L25" s="2">
        <v>0</v>
      </c>
      <c r="M25" s="2">
        <v>0</v>
      </c>
      <c r="N25" s="2">
        <v>708.73109999999997</v>
      </c>
      <c r="O25" s="2">
        <v>1231.1551999999999</v>
      </c>
      <c r="P25" s="2">
        <v>451.92980832367067</v>
      </c>
      <c r="Q25" s="2">
        <v>3610.3694</v>
      </c>
      <c r="R25" s="2">
        <v>1188.7320219927396</v>
      </c>
      <c r="S25" s="2">
        <v>0</v>
      </c>
      <c r="T25" s="2">
        <v>648.90106465210738</v>
      </c>
      <c r="U25" s="2">
        <v>2.5</v>
      </c>
      <c r="V25" s="2">
        <v>1225.2858999999999</v>
      </c>
      <c r="W25" s="89">
        <f t="shared" si="0"/>
        <v>241792.57220021819</v>
      </c>
      <c r="X25" s="3"/>
      <c r="Y25" s="39">
        <v>19424.719988000001</v>
      </c>
      <c r="Z25" s="40"/>
      <c r="AA25" s="41">
        <v>0</v>
      </c>
      <c r="AB25" s="3"/>
      <c r="AC25" s="89">
        <f t="shared" si="3"/>
        <v>261217.29218821818</v>
      </c>
      <c r="AD25" s="115"/>
      <c r="AE25" s="116"/>
      <c r="AF25" s="107"/>
      <c r="AG25" s="5"/>
      <c r="AH25" s="4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15" customHeight="1" x14ac:dyDescent="0.25">
      <c r="A26" s="22" t="s">
        <v>89</v>
      </c>
      <c r="B26" s="2">
        <v>150743.44690000001</v>
      </c>
      <c r="C26" s="2">
        <v>24274.035954755585</v>
      </c>
      <c r="D26" s="89">
        <f t="shared" si="1"/>
        <v>175017.4828547556</v>
      </c>
      <c r="E26" s="2">
        <v>2.5083000000000002</v>
      </c>
      <c r="F26" s="89">
        <f t="shared" si="2"/>
        <v>175019.99115475558</v>
      </c>
      <c r="G26" s="2">
        <v>0</v>
      </c>
      <c r="H26" s="2">
        <v>0</v>
      </c>
      <c r="I26" s="2">
        <v>0</v>
      </c>
      <c r="J26" s="2">
        <v>30221.963100000001</v>
      </c>
      <c r="K26" s="2">
        <v>0</v>
      </c>
      <c r="L26" s="2">
        <v>0</v>
      </c>
      <c r="M26" s="2">
        <v>0</v>
      </c>
      <c r="N26" s="2">
        <v>625.03330000000005</v>
      </c>
      <c r="O26" s="2">
        <v>917.36080000000004</v>
      </c>
      <c r="P26" s="2">
        <v>418.67850011144333</v>
      </c>
      <c r="Q26" s="2">
        <v>3294.4621000000002</v>
      </c>
      <c r="R26" s="2">
        <v>761.65876620740426</v>
      </c>
      <c r="S26" s="2">
        <v>0</v>
      </c>
      <c r="T26" s="2">
        <v>601.15734669435255</v>
      </c>
      <c r="U26" s="2">
        <v>2.2000000000000002</v>
      </c>
      <c r="V26" s="2">
        <v>1080.5853999999999</v>
      </c>
      <c r="W26" s="89">
        <f t="shared" si="0"/>
        <v>212943.09046776881</v>
      </c>
      <c r="X26" s="3"/>
      <c r="Y26" s="39">
        <v>2620.1317170000002</v>
      </c>
      <c r="Z26" s="40"/>
      <c r="AA26" s="41">
        <v>0</v>
      </c>
      <c r="AB26" s="3"/>
      <c r="AC26" s="89">
        <f t="shared" si="3"/>
        <v>215563.22218476882</v>
      </c>
      <c r="AD26" s="115"/>
      <c r="AE26" s="116"/>
      <c r="AF26" s="107"/>
      <c r="AG26" s="5"/>
      <c r="AH26" s="4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15" customHeight="1" x14ac:dyDescent="0.25">
      <c r="A27" s="22" t="s">
        <v>90</v>
      </c>
      <c r="B27" s="2">
        <v>104038.715</v>
      </c>
      <c r="C27" s="2">
        <v>14135.482784897866</v>
      </c>
      <c r="D27" s="89">
        <f t="shared" si="1"/>
        <v>118174.19778489786</v>
      </c>
      <c r="E27" s="2">
        <v>1.5751000000000002</v>
      </c>
      <c r="F27" s="89">
        <f t="shared" si="2"/>
        <v>118175.77288489786</v>
      </c>
      <c r="G27" s="2">
        <v>0</v>
      </c>
      <c r="H27" s="2">
        <v>0</v>
      </c>
      <c r="I27" s="2">
        <v>0</v>
      </c>
      <c r="J27" s="2">
        <v>20406.282800000001</v>
      </c>
      <c r="K27" s="2">
        <v>0</v>
      </c>
      <c r="L27" s="2">
        <v>0</v>
      </c>
      <c r="M27" s="2">
        <v>0</v>
      </c>
      <c r="N27" s="2">
        <v>422.02080000000001</v>
      </c>
      <c r="O27" s="2">
        <v>714.53930000000003</v>
      </c>
      <c r="P27" s="2">
        <v>410.14701103063641</v>
      </c>
      <c r="Q27" s="2">
        <v>3294.4621000000002</v>
      </c>
      <c r="R27" s="2">
        <v>871.27823238309691</v>
      </c>
      <c r="S27" s="2">
        <v>0</v>
      </c>
      <c r="T27" s="2">
        <v>588.90745246519703</v>
      </c>
      <c r="U27" s="2">
        <v>2.2000000000000002</v>
      </c>
      <c r="V27" s="2">
        <v>729.60840000000007</v>
      </c>
      <c r="W27" s="89">
        <f t="shared" si="0"/>
        <v>145615.21898077684</v>
      </c>
      <c r="X27" s="3"/>
      <c r="Y27" s="39">
        <v>0</v>
      </c>
      <c r="Z27" s="40"/>
      <c r="AA27" s="41">
        <v>0</v>
      </c>
      <c r="AB27" s="3"/>
      <c r="AC27" s="89">
        <f t="shared" si="3"/>
        <v>145615.21898077684</v>
      </c>
      <c r="AD27" s="115"/>
      <c r="AE27" s="116"/>
      <c r="AF27" s="107"/>
      <c r="AG27" s="5"/>
      <c r="AH27" s="4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15" customHeight="1" x14ac:dyDescent="0.25">
      <c r="A28" s="22" t="s">
        <v>91</v>
      </c>
      <c r="B28" s="2">
        <v>74473.6158</v>
      </c>
      <c r="C28" s="2">
        <v>7408.9427010499303</v>
      </c>
      <c r="D28" s="89">
        <f t="shared" si="1"/>
        <v>81882.558501049934</v>
      </c>
      <c r="E28" s="2">
        <v>0.70829999999999993</v>
      </c>
      <c r="F28" s="89">
        <f t="shared" si="2"/>
        <v>81883.266801049933</v>
      </c>
      <c r="G28" s="2">
        <v>0</v>
      </c>
      <c r="H28" s="2">
        <v>0</v>
      </c>
      <c r="I28" s="2">
        <v>0</v>
      </c>
      <c r="J28" s="2">
        <v>14139.454099999999</v>
      </c>
      <c r="K28" s="2">
        <v>1277.8566000000001</v>
      </c>
      <c r="L28" s="2">
        <v>0</v>
      </c>
      <c r="M28" s="2">
        <v>532.52780000000007</v>
      </c>
      <c r="N28" s="2">
        <v>292.42840000000001</v>
      </c>
      <c r="O28" s="2">
        <v>822.85050000000001</v>
      </c>
      <c r="P28" s="2">
        <v>577.09991467717327</v>
      </c>
      <c r="Q28" s="2">
        <v>2888.2955000000002</v>
      </c>
      <c r="R28" s="2">
        <v>1744.6209888999524</v>
      </c>
      <c r="S28" s="2">
        <v>0</v>
      </c>
      <c r="T28" s="2">
        <v>828.62591078784988</v>
      </c>
      <c r="U28" s="2">
        <v>3</v>
      </c>
      <c r="V28" s="2">
        <v>505.56329999999997</v>
      </c>
      <c r="W28" s="89">
        <f t="shared" si="0"/>
        <v>105495.5898154149</v>
      </c>
      <c r="X28" s="3"/>
      <c r="Y28" s="39">
        <v>37.569209999999998</v>
      </c>
      <c r="Z28" s="40"/>
      <c r="AA28" s="41">
        <v>0</v>
      </c>
      <c r="AB28" s="3"/>
      <c r="AC28" s="89">
        <f t="shared" si="3"/>
        <v>105533.15902541491</v>
      </c>
      <c r="AD28" s="115"/>
      <c r="AE28" s="116"/>
      <c r="AF28" s="107"/>
      <c r="AG28" s="5"/>
      <c r="AH28" s="4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15" customHeight="1" x14ac:dyDescent="0.25">
      <c r="A29" s="22" t="s">
        <v>92</v>
      </c>
      <c r="B29" s="2">
        <v>406465.64689999999</v>
      </c>
      <c r="C29" s="2">
        <v>65315.679075045409</v>
      </c>
      <c r="D29" s="89">
        <f t="shared" si="1"/>
        <v>471781.32597504539</v>
      </c>
      <c r="E29" s="2">
        <v>11.290799999999999</v>
      </c>
      <c r="F29" s="89">
        <f t="shared" si="2"/>
        <v>471792.6167750454</v>
      </c>
      <c r="G29" s="2">
        <v>0</v>
      </c>
      <c r="H29" s="2">
        <v>0</v>
      </c>
      <c r="I29" s="2">
        <v>0</v>
      </c>
      <c r="J29" s="2">
        <v>81450.659</v>
      </c>
      <c r="K29" s="2">
        <v>17568.018600000003</v>
      </c>
      <c r="L29" s="2">
        <v>5.0000000000000004E-8</v>
      </c>
      <c r="M29" s="2">
        <v>7322.0352999999996</v>
      </c>
      <c r="N29" s="2">
        <v>1684.0206000000001</v>
      </c>
      <c r="O29" s="2">
        <v>3551.7047000000002</v>
      </c>
      <c r="P29" s="2">
        <v>363.62391494979818</v>
      </c>
      <c r="Q29" s="2">
        <v>5196.9083000000001</v>
      </c>
      <c r="R29" s="2">
        <v>633.98340808180001</v>
      </c>
      <c r="S29" s="2">
        <v>0</v>
      </c>
      <c r="T29" s="2">
        <v>522.10750694063665</v>
      </c>
      <c r="U29" s="2">
        <v>0.5</v>
      </c>
      <c r="V29" s="2">
        <v>2912.2076000000002</v>
      </c>
      <c r="W29" s="89">
        <f t="shared" si="0"/>
        <v>592998.38570506754</v>
      </c>
      <c r="X29" s="3"/>
      <c r="Y29" s="39">
        <v>6141.1197120000006</v>
      </c>
      <c r="Z29" s="40"/>
      <c r="AA29" s="41">
        <v>0</v>
      </c>
      <c r="AB29" s="3"/>
      <c r="AC29" s="89">
        <f t="shared" si="3"/>
        <v>599139.50541706756</v>
      </c>
      <c r="AD29" s="115"/>
      <c r="AE29" s="116"/>
      <c r="AF29" s="107"/>
      <c r="AG29" s="5"/>
      <c r="AH29" s="4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15" customHeight="1" x14ac:dyDescent="0.25">
      <c r="A30" s="22" t="s">
        <v>93</v>
      </c>
      <c r="B30" s="2">
        <v>181349.90340000001</v>
      </c>
      <c r="C30" s="2">
        <v>32560.353449351165</v>
      </c>
      <c r="D30" s="89">
        <f t="shared" si="1"/>
        <v>213910.25684935116</v>
      </c>
      <c r="E30" s="2">
        <v>2.6333000000000002</v>
      </c>
      <c r="F30" s="89">
        <f t="shared" si="2"/>
        <v>213912.89014935115</v>
      </c>
      <c r="G30" s="2">
        <v>0</v>
      </c>
      <c r="H30" s="2">
        <v>0</v>
      </c>
      <c r="I30" s="2">
        <v>0</v>
      </c>
      <c r="J30" s="2">
        <v>36937.955000000002</v>
      </c>
      <c r="K30" s="2">
        <v>0</v>
      </c>
      <c r="L30" s="2">
        <v>0</v>
      </c>
      <c r="M30" s="2">
        <v>0</v>
      </c>
      <c r="N30" s="2">
        <v>763.93169999999998</v>
      </c>
      <c r="O30" s="2">
        <v>1424.4106000000002</v>
      </c>
      <c r="P30" s="2">
        <v>484.82559416199757</v>
      </c>
      <c r="Q30" s="2">
        <v>3881.1471000000001</v>
      </c>
      <c r="R30" s="2">
        <v>894.36781168186781</v>
      </c>
      <c r="S30" s="2">
        <v>0</v>
      </c>
      <c r="T30" s="2">
        <v>696.13430763468637</v>
      </c>
      <c r="U30" s="2">
        <v>2.2000000000000002</v>
      </c>
      <c r="V30" s="2">
        <v>1320.7191</v>
      </c>
      <c r="W30" s="89">
        <f t="shared" si="0"/>
        <v>260318.58136282972</v>
      </c>
      <c r="X30" s="3"/>
      <c r="Y30" s="39">
        <v>8466.1984470000007</v>
      </c>
      <c r="Z30" s="40"/>
      <c r="AA30" s="41">
        <v>0</v>
      </c>
      <c r="AB30" s="3"/>
      <c r="AC30" s="89">
        <f t="shared" si="3"/>
        <v>268784.77980982972</v>
      </c>
      <c r="AD30" s="115"/>
      <c r="AE30" s="116"/>
      <c r="AF30" s="107"/>
      <c r="AG30" s="5"/>
      <c r="AH30" s="4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15" customHeight="1" x14ac:dyDescent="0.25">
      <c r="A31" s="22" t="s">
        <v>94</v>
      </c>
      <c r="B31" s="2">
        <v>205864.1752</v>
      </c>
      <c r="C31" s="2">
        <v>40456.726591259307</v>
      </c>
      <c r="D31" s="89">
        <f t="shared" si="1"/>
        <v>246320.9017912593</v>
      </c>
      <c r="E31" s="2">
        <v>4.6500000000000004</v>
      </c>
      <c r="F31" s="89">
        <f t="shared" si="2"/>
        <v>246325.55179125929</v>
      </c>
      <c r="G31" s="2">
        <v>0</v>
      </c>
      <c r="H31" s="2">
        <v>0</v>
      </c>
      <c r="I31" s="2">
        <v>0</v>
      </c>
      <c r="J31" s="2">
        <v>42534.614799999996</v>
      </c>
      <c r="K31" s="2">
        <v>0</v>
      </c>
      <c r="L31" s="2">
        <v>0</v>
      </c>
      <c r="M31" s="2">
        <v>0</v>
      </c>
      <c r="N31" s="2">
        <v>879.67719999999997</v>
      </c>
      <c r="O31" s="2">
        <v>1223.2586000000001</v>
      </c>
      <c r="P31" s="2">
        <v>373.42123159610628</v>
      </c>
      <c r="Q31" s="2">
        <v>3790.8878999999997</v>
      </c>
      <c r="R31" s="2">
        <v>876.51461875914435</v>
      </c>
      <c r="S31" s="2">
        <v>0</v>
      </c>
      <c r="T31" s="2">
        <v>536.17493306989718</v>
      </c>
      <c r="U31" s="2">
        <v>2.2000000000000002</v>
      </c>
      <c r="V31" s="2">
        <v>1520.8251</v>
      </c>
      <c r="W31" s="89">
        <f t="shared" si="0"/>
        <v>298063.12617468444</v>
      </c>
      <c r="X31" s="3"/>
      <c r="Y31" s="39">
        <v>16385.663106</v>
      </c>
      <c r="Z31" s="40"/>
      <c r="AA31" s="41">
        <v>0</v>
      </c>
      <c r="AB31" s="3"/>
      <c r="AC31" s="89">
        <f t="shared" si="3"/>
        <v>314448.78928068443</v>
      </c>
      <c r="AD31" s="115"/>
      <c r="AE31" s="116"/>
      <c r="AF31" s="107"/>
      <c r="AG31" s="5"/>
      <c r="AH31" s="4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" customHeight="1" x14ac:dyDescent="0.25">
      <c r="A32" s="22" t="s">
        <v>95</v>
      </c>
      <c r="B32" s="2">
        <v>60151.988299999997</v>
      </c>
      <c r="C32" s="2">
        <v>3704.4713505249651</v>
      </c>
      <c r="D32" s="89">
        <f t="shared" si="1"/>
        <v>63856.459650524965</v>
      </c>
      <c r="E32" s="2">
        <v>1</v>
      </c>
      <c r="F32" s="89">
        <f t="shared" si="2"/>
        <v>63857.459650524965</v>
      </c>
      <c r="G32" s="2">
        <v>0</v>
      </c>
      <c r="H32" s="2">
        <v>0</v>
      </c>
      <c r="I32" s="2">
        <v>0</v>
      </c>
      <c r="J32" s="2">
        <v>11026.659599999999</v>
      </c>
      <c r="K32" s="2">
        <v>113.34830000000001</v>
      </c>
      <c r="L32" s="2">
        <v>0</v>
      </c>
      <c r="M32" s="2">
        <v>47.236199999999997</v>
      </c>
      <c r="N32" s="2">
        <v>228.05270000000002</v>
      </c>
      <c r="O32" s="2">
        <v>644.03919999999994</v>
      </c>
      <c r="P32" s="2">
        <v>424.39517458624806</v>
      </c>
      <c r="Q32" s="2">
        <v>2391.8697000000002</v>
      </c>
      <c r="R32" s="2">
        <v>609.86940180281738</v>
      </c>
      <c r="S32" s="2">
        <v>0</v>
      </c>
      <c r="T32" s="2">
        <v>609.36560401617021</v>
      </c>
      <c r="U32" s="2">
        <v>3</v>
      </c>
      <c r="V32" s="2">
        <v>394.26769999999999</v>
      </c>
      <c r="W32" s="89">
        <f t="shared" si="0"/>
        <v>80349.563230930187</v>
      </c>
      <c r="X32" s="3"/>
      <c r="Y32" s="39">
        <v>0</v>
      </c>
      <c r="Z32" s="40"/>
      <c r="AA32" s="43">
        <v>0</v>
      </c>
      <c r="AB32" s="3"/>
      <c r="AC32" s="89">
        <f t="shared" si="3"/>
        <v>80349.563230930187</v>
      </c>
      <c r="AD32" s="115"/>
      <c r="AE32" s="116"/>
      <c r="AF32" s="107"/>
      <c r="AG32" s="5"/>
      <c r="AH32" s="4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s="23" customFormat="1" ht="20.100000000000001" customHeight="1" x14ac:dyDescent="0.2">
      <c r="A33" s="84" t="s">
        <v>20</v>
      </c>
      <c r="B33" s="83">
        <f>SUM(B10:B32)</f>
        <v>4320127.6386000002</v>
      </c>
      <c r="C33" s="83">
        <f>SUM(C10:C32)</f>
        <v>923388.22716243367</v>
      </c>
      <c r="D33" s="83">
        <f>SUM(D10:D32)</f>
        <v>5243515.865762434</v>
      </c>
      <c r="E33" s="83">
        <f t="shared" ref="E33:W33" si="4">SUM(E10:E32)</f>
        <v>107.0158</v>
      </c>
      <c r="F33" s="83">
        <f>SUM(F10:F32)</f>
        <v>5243622.8815624323</v>
      </c>
      <c r="G33" s="83">
        <f t="shared" si="4"/>
        <v>0</v>
      </c>
      <c r="H33" s="83">
        <f t="shared" si="4"/>
        <v>0</v>
      </c>
      <c r="I33" s="83">
        <f t="shared" si="4"/>
        <v>0</v>
      </c>
      <c r="J33" s="83">
        <f t="shared" si="4"/>
        <v>905428.76049999997</v>
      </c>
      <c r="K33" s="83">
        <f t="shared" si="4"/>
        <v>105701.55410000002</v>
      </c>
      <c r="L33" s="83">
        <f t="shared" si="4"/>
        <v>6.0000000000000008E-8</v>
      </c>
      <c r="M33" s="83">
        <f t="shared" si="4"/>
        <v>44050.446100000001</v>
      </c>
      <c r="N33" s="83">
        <f t="shared" si="4"/>
        <v>18724.855800000001</v>
      </c>
      <c r="O33" s="83">
        <f t="shared" si="4"/>
        <v>37460.62950000001</v>
      </c>
      <c r="P33" s="83">
        <f t="shared" si="4"/>
        <v>10487.386688140003</v>
      </c>
      <c r="Q33" s="83">
        <f t="shared" si="4"/>
        <v>89217.555699999997</v>
      </c>
      <c r="R33" s="83">
        <f>SUM(R10:R32)</f>
        <v>22582.692542149998</v>
      </c>
      <c r="S33" s="83">
        <f t="shared" si="4"/>
        <v>0</v>
      </c>
      <c r="T33" s="83">
        <f t="shared" si="4"/>
        <v>15058.259627689997</v>
      </c>
      <c r="U33" s="83">
        <f t="shared" si="4"/>
        <v>45.800000000000004</v>
      </c>
      <c r="V33" s="83">
        <f t="shared" si="4"/>
        <v>32373.331100000007</v>
      </c>
      <c r="W33" s="83">
        <f t="shared" si="4"/>
        <v>6524754.1532204729</v>
      </c>
      <c r="X33" s="48"/>
      <c r="Y33" s="95">
        <f>SUM(Y10:Y32)</f>
        <v>298036.17913799995</v>
      </c>
      <c r="Z33" s="40"/>
      <c r="AA33" s="101">
        <f>SUM(AA10:AA32)</f>
        <v>0</v>
      </c>
      <c r="AB33" s="6"/>
      <c r="AC33" s="93">
        <f>SUM(AC10:AC32)</f>
        <v>6822790.3323584739</v>
      </c>
      <c r="AD33" s="115"/>
      <c r="AE33" s="116"/>
      <c r="AF33" s="107"/>
      <c r="AG33" s="6"/>
      <c r="AH33" s="4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15" customHeight="1" x14ac:dyDescent="0.25">
      <c r="A34" s="22" t="s">
        <v>11</v>
      </c>
      <c r="B34" s="2">
        <v>76844.989300000001</v>
      </c>
      <c r="C34" s="2">
        <v>50869.929897627931</v>
      </c>
      <c r="D34" s="89">
        <f>B34+C34</f>
        <v>127714.91919762793</v>
      </c>
      <c r="E34" s="2">
        <v>0</v>
      </c>
      <c r="F34" s="89">
        <f>D34+E34</f>
        <v>127714.91919762793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1173.3701000000001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89">
        <f>SUM(F34:V34)</f>
        <v>128888.28929762793</v>
      </c>
      <c r="X34" s="3"/>
      <c r="Y34" s="39"/>
      <c r="Z34" s="40"/>
      <c r="AA34" s="97">
        <v>0</v>
      </c>
      <c r="AB34" s="3"/>
      <c r="AC34" s="89">
        <f>+W34+Y34+AA34</f>
        <v>128888.28929762793</v>
      </c>
      <c r="AD34" s="115"/>
      <c r="AE34" s="116"/>
      <c r="AF34" s="107"/>
      <c r="AG34" s="5"/>
      <c r="AH34" s="4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15" customHeight="1" x14ac:dyDescent="0.25">
      <c r="A35" s="22" t="s">
        <v>56</v>
      </c>
      <c r="B35" s="2">
        <v>45.8</v>
      </c>
      <c r="C35" s="2">
        <v>0</v>
      </c>
      <c r="D35" s="89">
        <f>B35+C35</f>
        <v>45.8</v>
      </c>
      <c r="E35" s="2">
        <v>0</v>
      </c>
      <c r="F35" s="89">
        <f>D35+E35</f>
        <v>45.8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89"/>
      <c r="X35" s="3"/>
      <c r="Y35" s="39"/>
      <c r="Z35" s="40"/>
      <c r="AA35" s="41"/>
      <c r="AB35" s="3"/>
      <c r="AC35" s="89">
        <f t="shared" si="3"/>
        <v>0</v>
      </c>
      <c r="AD35" s="115"/>
      <c r="AF35" s="107"/>
      <c r="AG35" s="5"/>
      <c r="AH35" s="4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15" customHeight="1" x14ac:dyDescent="0.25">
      <c r="A36" s="22" t="s">
        <v>57</v>
      </c>
      <c r="B36" s="2">
        <v>3670891.6785999998</v>
      </c>
      <c r="C36" s="2">
        <v>0</v>
      </c>
      <c r="D36" s="89">
        <f>B36+C36</f>
        <v>3670891.6785999998</v>
      </c>
      <c r="E36" s="2">
        <v>0</v>
      </c>
      <c r="F36" s="89">
        <f>D36+E36</f>
        <v>3670891.6785999998</v>
      </c>
      <c r="G36" s="2">
        <v>0</v>
      </c>
      <c r="H36" s="2">
        <v>0</v>
      </c>
      <c r="I36" s="2">
        <v>0</v>
      </c>
      <c r="J36" s="2">
        <v>655928.72259999998</v>
      </c>
      <c r="K36" s="2">
        <v>0</v>
      </c>
      <c r="L36" s="2">
        <v>0</v>
      </c>
      <c r="M36" s="2">
        <v>0</v>
      </c>
      <c r="N36" s="2">
        <v>0</v>
      </c>
      <c r="O36" s="2">
        <v>62289.054499999998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89">
        <f>SUM(F36:V36)</f>
        <v>4389109.4556999998</v>
      </c>
      <c r="X36" s="3"/>
      <c r="Y36" s="39">
        <f>-SUM(Y33)</f>
        <v>-298036.17913799995</v>
      </c>
      <c r="Z36" s="40"/>
      <c r="AA36" s="41">
        <f>-(AA33+AA34)</f>
        <v>0</v>
      </c>
      <c r="AB36" s="3"/>
      <c r="AC36" s="89">
        <f>+W36+Y36+AA36</f>
        <v>4091073.2765619997</v>
      </c>
      <c r="AD36" s="115"/>
      <c r="AE36" s="116"/>
      <c r="AF36" s="107"/>
      <c r="AG36" s="5"/>
      <c r="AH36" s="4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15" customHeight="1" x14ac:dyDescent="0.25">
      <c r="A37" s="22" t="s">
        <v>58</v>
      </c>
      <c r="B37" s="2">
        <v>0</v>
      </c>
      <c r="C37" s="2">
        <v>0</v>
      </c>
      <c r="D37" s="89">
        <f>B37+C37</f>
        <v>0</v>
      </c>
      <c r="E37" s="2">
        <v>0</v>
      </c>
      <c r="F37" s="89">
        <f>D37+E37</f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656456.7365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75381.666500000007</v>
      </c>
      <c r="W37" s="89">
        <f>SUM(F37:V37)</f>
        <v>731838.40300000005</v>
      </c>
      <c r="X37" s="3"/>
      <c r="Y37" s="39"/>
      <c r="Z37" s="40"/>
      <c r="AA37" s="41"/>
      <c r="AB37" s="3"/>
      <c r="AC37" s="89">
        <f t="shared" si="3"/>
        <v>731838.40300000005</v>
      </c>
      <c r="AD37" s="115"/>
      <c r="AE37" s="116"/>
      <c r="AF37" s="107"/>
      <c r="AG37" s="5"/>
      <c r="AH37" s="4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5" customHeight="1" x14ac:dyDescent="0.25">
      <c r="A38" s="36" t="s">
        <v>59</v>
      </c>
      <c r="B38" s="37">
        <v>91224.942299999995</v>
      </c>
      <c r="C38" s="37">
        <v>0</v>
      </c>
      <c r="D38" s="89">
        <f>B38+C38</f>
        <v>91224.942299999995</v>
      </c>
      <c r="E38" s="37">
        <v>0</v>
      </c>
      <c r="F38" s="89">
        <f>D38+E38</f>
        <v>91224.942299999995</v>
      </c>
      <c r="G38" s="37">
        <v>0</v>
      </c>
      <c r="H38" s="37">
        <v>0</v>
      </c>
      <c r="I38" s="37">
        <v>0</v>
      </c>
      <c r="J38" s="37">
        <v>15752.3709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90">
        <f>SUM(F38:V38)</f>
        <v>106977.31319999999</v>
      </c>
      <c r="X38" s="3"/>
      <c r="Y38" s="42"/>
      <c r="Z38" s="40"/>
      <c r="AA38" s="43"/>
      <c r="AB38" s="3"/>
      <c r="AC38" s="90">
        <f t="shared" si="3"/>
        <v>106977.31319999999</v>
      </c>
      <c r="AD38" s="115"/>
      <c r="AE38" s="116"/>
      <c r="AF38" s="107"/>
      <c r="AG38" s="5"/>
      <c r="AH38" s="4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23" customFormat="1" ht="20.100000000000001" customHeight="1" x14ac:dyDescent="0.2">
      <c r="A39" s="86" t="s">
        <v>60</v>
      </c>
      <c r="B39" s="85">
        <f>+SUM(B33:B38)</f>
        <v>8159135.0488</v>
      </c>
      <c r="C39" s="85">
        <f>+SUM(C33:C38)</f>
        <v>974258.15706006158</v>
      </c>
      <c r="D39" s="85">
        <f>+SUM(D33:D38)</f>
        <v>9133393.2058600616</v>
      </c>
      <c r="E39" s="85">
        <f t="shared" ref="E39:V39" si="5">+SUM(E33:E38)</f>
        <v>107.0158</v>
      </c>
      <c r="F39" s="85">
        <f>SUM(F33:F38)</f>
        <v>9133500.2216600589</v>
      </c>
      <c r="G39" s="85">
        <f t="shared" si="5"/>
        <v>0</v>
      </c>
      <c r="H39" s="85">
        <f t="shared" si="5"/>
        <v>0</v>
      </c>
      <c r="I39" s="85">
        <f t="shared" si="5"/>
        <v>0</v>
      </c>
      <c r="J39" s="85">
        <f t="shared" si="5"/>
        <v>1577109.8539999998</v>
      </c>
      <c r="K39" s="85">
        <f t="shared" si="5"/>
        <v>105701.55410000002</v>
      </c>
      <c r="L39" s="85">
        <f t="shared" si="5"/>
        <v>6.0000000000000008E-8</v>
      </c>
      <c r="M39" s="85">
        <f t="shared" si="5"/>
        <v>700507.18259999994</v>
      </c>
      <c r="N39" s="85">
        <f t="shared" si="5"/>
        <v>18724.855800000001</v>
      </c>
      <c r="O39" s="85">
        <f t="shared" si="5"/>
        <v>99749.684000000008</v>
      </c>
      <c r="P39" s="85">
        <f t="shared" si="5"/>
        <v>10487.386688140003</v>
      </c>
      <c r="Q39" s="85">
        <f t="shared" si="5"/>
        <v>90390.925799999997</v>
      </c>
      <c r="R39" s="85">
        <f t="shared" si="5"/>
        <v>22582.692542149998</v>
      </c>
      <c r="S39" s="85">
        <f t="shared" si="5"/>
        <v>0</v>
      </c>
      <c r="T39" s="85">
        <f t="shared" si="5"/>
        <v>15058.259627689997</v>
      </c>
      <c r="U39" s="85">
        <f t="shared" si="5"/>
        <v>45.800000000000004</v>
      </c>
      <c r="V39" s="85">
        <f t="shared" si="5"/>
        <v>107754.99760000002</v>
      </c>
      <c r="W39" s="85">
        <f>+SUM(W33:W38)</f>
        <v>11881567.614418102</v>
      </c>
      <c r="X39" s="47"/>
      <c r="Y39" s="46">
        <f>+SUM(Y33:Y38)</f>
        <v>0</v>
      </c>
      <c r="Z39" s="49"/>
      <c r="AA39" s="102"/>
      <c r="AB39" s="7"/>
      <c r="AC39" s="94">
        <f>+SUM(AC33:AC38)</f>
        <v>11881567.614418104</v>
      </c>
      <c r="AD39" s="115"/>
      <c r="AE39" s="116"/>
      <c r="AF39" s="107"/>
      <c r="AG39" s="6"/>
      <c r="AH39" s="4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1:52" ht="15" customHeight="1" x14ac:dyDescent="0.2">
      <c r="R40" s="115"/>
      <c r="T40" s="115"/>
      <c r="X40" s="116"/>
      <c r="Y40" s="116"/>
      <c r="Z40" s="116"/>
      <c r="AA40" s="116"/>
      <c r="AB40" s="116"/>
      <c r="AC40" s="116"/>
      <c r="AF40" s="103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15" customHeight="1" x14ac:dyDescent="0.2"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F41" s="103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ht="15" customHeight="1" x14ac:dyDescent="0.2"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8"/>
      <c r="Y42" s="118"/>
      <c r="Z42" s="118"/>
      <c r="AA42" s="118"/>
      <c r="AB42" s="118"/>
      <c r="AC42" s="118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ht="15" customHeight="1" x14ac:dyDescent="0.2">
      <c r="A43" s="5"/>
      <c r="B43" s="5"/>
      <c r="C43" s="5"/>
      <c r="D43" s="5"/>
      <c r="E43" s="5"/>
      <c r="F43" s="1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s="5" customFormat="1" ht="15" customHeight="1" x14ac:dyDescent="0.2">
      <c r="A44" s="24" t="s">
        <v>61</v>
      </c>
      <c r="B44" s="25"/>
      <c r="C44" s="25"/>
      <c r="D44" s="45"/>
      <c r="E44" s="44">
        <v>3154697.91</v>
      </c>
      <c r="F44" s="119"/>
      <c r="J44" s="13" t="s">
        <v>70</v>
      </c>
      <c r="K44" s="11" t="s">
        <v>71</v>
      </c>
      <c r="W44" s="4"/>
      <c r="AD44" s="11"/>
      <c r="AE44" s="11"/>
      <c r="AF44" s="11"/>
    </row>
    <row r="45" spans="1:52" s="5" customFormat="1" ht="15" customHeight="1" x14ac:dyDescent="0.2">
      <c r="A45" s="26" t="s">
        <v>62</v>
      </c>
      <c r="B45" s="27"/>
      <c r="C45" s="27"/>
      <c r="D45" s="29"/>
      <c r="E45" s="44">
        <v>5666518.96</v>
      </c>
      <c r="F45" s="119"/>
      <c r="K45" s="11" t="s">
        <v>72</v>
      </c>
      <c r="W45" s="13"/>
      <c r="Y45" s="13"/>
      <c r="AA45" s="13"/>
      <c r="AC45" s="13"/>
      <c r="AD45" s="11"/>
      <c r="AE45" s="11"/>
      <c r="AF45" s="11"/>
    </row>
    <row r="46" spans="1:52" s="5" customFormat="1" ht="15" hidden="1" customHeight="1" x14ac:dyDescent="0.2">
      <c r="A46" s="155"/>
      <c r="B46" s="156"/>
      <c r="C46" s="156"/>
      <c r="D46" s="29"/>
      <c r="E46" s="44"/>
      <c r="F46" s="119"/>
      <c r="K46" s="5" t="s">
        <v>69</v>
      </c>
      <c r="AD46" s="11"/>
      <c r="AE46" s="11"/>
      <c r="AF46" s="11"/>
    </row>
    <row r="47" spans="1:52" s="5" customFormat="1" ht="15" customHeight="1" x14ac:dyDescent="0.2">
      <c r="A47" s="28" t="s">
        <v>67</v>
      </c>
      <c r="B47" s="27"/>
      <c r="C47" s="27"/>
      <c r="D47" s="29"/>
      <c r="E47" s="44">
        <v>270737.84000000003</v>
      </c>
      <c r="F47" s="119"/>
      <c r="K47" s="11" t="s">
        <v>111</v>
      </c>
      <c r="AD47" s="11"/>
      <c r="AE47" s="11"/>
      <c r="AF47" s="11"/>
    </row>
    <row r="48" spans="1:52" s="5" customFormat="1" ht="15" customHeight="1" x14ac:dyDescent="0.2">
      <c r="A48" s="28" t="s">
        <v>97</v>
      </c>
      <c r="B48" s="27"/>
      <c r="C48" s="27"/>
      <c r="D48" s="29"/>
      <c r="E48" s="44">
        <v>122.584</v>
      </c>
      <c r="F48" s="119"/>
      <c r="K48" s="11" t="s">
        <v>101</v>
      </c>
      <c r="AD48" s="11"/>
      <c r="AE48" s="11"/>
      <c r="AF48" s="11"/>
    </row>
    <row r="49" spans="1:52" s="5" customFormat="1" ht="15" customHeight="1" x14ac:dyDescent="0.2">
      <c r="A49" s="26" t="s">
        <v>63</v>
      </c>
      <c r="B49" s="27"/>
      <c r="C49" s="27"/>
      <c r="D49" s="29"/>
      <c r="E49" s="44">
        <v>12720.614</v>
      </c>
      <c r="F49" s="119"/>
      <c r="AD49" s="11"/>
      <c r="AE49" s="11"/>
      <c r="AF49" s="11"/>
    </row>
    <row r="50" spans="1:52" s="5" customFormat="1" ht="15" customHeight="1" x14ac:dyDescent="0.2">
      <c r="A50" s="26" t="s">
        <v>64</v>
      </c>
      <c r="B50" s="27"/>
      <c r="C50" s="27"/>
      <c r="D50" s="29"/>
      <c r="E50" s="44">
        <v>17742.123100000001</v>
      </c>
      <c r="F50" s="119"/>
    </row>
    <row r="51" spans="1:52" s="5" customFormat="1" ht="15" customHeight="1" x14ac:dyDescent="0.2">
      <c r="A51" s="28" t="s">
        <v>98</v>
      </c>
      <c r="B51" s="27"/>
      <c r="C51" s="27"/>
      <c r="D51" s="29"/>
      <c r="E51" s="44">
        <v>10960.190560058594</v>
      </c>
      <c r="F51" s="119"/>
    </row>
    <row r="52" spans="1:52" s="56" customFormat="1" ht="20.100000000000001" customHeight="1" x14ac:dyDescent="0.2">
      <c r="A52" s="159" t="s">
        <v>65</v>
      </c>
      <c r="B52" s="160"/>
      <c r="C52" s="160"/>
      <c r="D52" s="57"/>
      <c r="E52" s="87">
        <f>SUM(E44:E51)</f>
        <v>9133500.2216600589</v>
      </c>
      <c r="F52" s="120"/>
    </row>
    <row r="53" spans="1:52" s="5" customFormat="1" ht="15" customHeight="1" x14ac:dyDescent="0.2">
      <c r="A53" s="155"/>
      <c r="B53" s="156"/>
      <c r="C53" s="156"/>
      <c r="D53" s="29"/>
      <c r="E53" s="44">
        <v>0</v>
      </c>
      <c r="F53" s="119"/>
    </row>
    <row r="54" spans="1:52" s="5" customFormat="1" ht="15" customHeight="1" x14ac:dyDescent="0.2">
      <c r="A54" s="155" t="s">
        <v>66</v>
      </c>
      <c r="B54" s="156"/>
      <c r="C54" s="156"/>
      <c r="D54" s="29"/>
      <c r="E54" s="44">
        <v>45.8</v>
      </c>
      <c r="F54" s="119"/>
    </row>
    <row r="55" spans="1:52" s="5" customFormat="1" ht="20.100000000000001" customHeight="1" x14ac:dyDescent="0.2">
      <c r="A55" s="157" t="s">
        <v>68</v>
      </c>
      <c r="B55" s="158"/>
      <c r="C55" s="158"/>
      <c r="D55" s="58"/>
      <c r="E55" s="88">
        <f>+E52-E53-E54</f>
        <v>9133454.4216600582</v>
      </c>
      <c r="F55" s="119"/>
    </row>
    <row r="56" spans="1:52" x14ac:dyDescent="0.2">
      <c r="A56" s="5"/>
      <c r="B56" s="5"/>
      <c r="C56" s="5"/>
      <c r="D56" s="5"/>
      <c r="E56" s="5"/>
      <c r="F56" s="31"/>
      <c r="G56" s="31"/>
      <c r="H56" s="31"/>
      <c r="I56" s="31"/>
      <c r="J56" s="32"/>
      <c r="K56" s="5"/>
      <c r="L56" s="31"/>
      <c r="M56" s="31"/>
      <c r="N56" s="31"/>
      <c r="V56" s="21"/>
      <c r="W56" s="21"/>
      <c r="X56" s="5"/>
      <c r="Z56" s="5"/>
      <c r="AA56" s="21" t="s">
        <v>12</v>
      </c>
      <c r="AB56" s="5"/>
      <c r="AC56" s="1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2">
      <c r="A57" s="15" t="s">
        <v>14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13"/>
      <c r="X57" s="5"/>
      <c r="Z57" s="5"/>
      <c r="AA57" s="33"/>
      <c r="AB57" s="5"/>
      <c r="AC57" s="33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2">
      <c r="A58" s="59" t="s">
        <v>113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13"/>
      <c r="X58" s="5"/>
      <c r="Z58" s="5"/>
      <c r="AA58" s="33"/>
      <c r="AB58" s="5"/>
      <c r="AC58" s="33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ht="13.5" thickBot="1" x14ac:dyDescent="0.25">
      <c r="A59" s="35" t="s">
        <v>99</v>
      </c>
      <c r="B59" s="34"/>
      <c r="C59" s="34"/>
      <c r="D59" s="34"/>
      <c r="E59" s="34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34"/>
      <c r="Y59" s="35"/>
      <c r="Z59" s="34"/>
      <c r="AA59" s="19"/>
      <c r="AB59" s="34"/>
      <c r="AC59" s="19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ht="15" customHeight="1" x14ac:dyDescent="0.2">
      <c r="A60" s="96" t="s">
        <v>100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V60" s="5"/>
      <c r="W60" s="13"/>
      <c r="X60" s="5"/>
      <c r="Y60" s="16"/>
      <c r="Z60" s="5"/>
      <c r="AA60" s="13"/>
      <c r="AB60" s="5"/>
      <c r="AC60" s="13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1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ht="1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1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ht="1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ht="1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P65" s="5"/>
      <c r="Q65" s="5"/>
      <c r="R65" s="5"/>
      <c r="S65" s="5"/>
      <c r="T65" s="5"/>
      <c r="U65" s="5"/>
      <c r="V65" s="5"/>
      <c r="W65" s="13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1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33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1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ht="1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ht="1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</sheetData>
  <mergeCells count="10">
    <mergeCell ref="A52:C52"/>
    <mergeCell ref="A53:C53"/>
    <mergeCell ref="A54:C54"/>
    <mergeCell ref="A55:C55"/>
    <mergeCell ref="G6:I7"/>
    <mergeCell ref="R6:T6"/>
    <mergeCell ref="R7:T7"/>
    <mergeCell ref="P8:P9"/>
    <mergeCell ref="T8:T9"/>
    <mergeCell ref="A46:C46"/>
  </mergeCells>
  <printOptions horizontalCentered="1" verticalCentered="1" gridLinesSet="0"/>
  <pageMargins left="0" right="0" top="0" bottom="0" header="0" footer="0"/>
  <pageSetup paperSize="5" scale="17" pageOrder="overThenDown" orientation="landscape" horizontalDpi="4294967294" verticalDpi="4294967294" r:id="rId1"/>
  <headerFooter alignWithMargins="0"/>
  <ignoredErrors>
    <ignoredError sqref="D33:F33 W33 AC33 F39" formula="1"/>
    <ignoredError sqref="W9:Y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78A19-071F-41ED-A816-8D30C41D7D55}">
  <sheetPr>
    <pageSetUpPr fitToPage="1"/>
  </sheetPr>
  <dimension ref="A1:AZ77"/>
  <sheetViews>
    <sheetView showGridLines="0" showZeros="0" zoomScaleNormal="100" workbookViewId="0">
      <selection activeCell="F52" sqref="F52"/>
    </sheetView>
  </sheetViews>
  <sheetFormatPr baseColWidth="10" defaultColWidth="27.5546875" defaultRowHeight="12.75" x14ac:dyDescent="0.2"/>
  <cols>
    <col min="1" max="1" width="19.44140625" style="11" customWidth="1"/>
    <col min="2" max="3" width="12.77734375" style="11" customWidth="1"/>
    <col min="4" max="4" width="13" style="11" customWidth="1"/>
    <col min="5" max="6" width="12.77734375" style="11" customWidth="1"/>
    <col min="7" max="7" width="16.77734375" style="11" hidden="1" customWidth="1"/>
    <col min="8" max="8" width="18.33203125" style="11" hidden="1" customWidth="1"/>
    <col min="9" max="9" width="20.21875" style="11" hidden="1" customWidth="1"/>
    <col min="10" max="18" width="12.77734375" style="11" customWidth="1"/>
    <col min="19" max="19" width="27.5546875" style="11" hidden="1" customWidth="1"/>
    <col min="20" max="23" width="12.77734375" style="11" customWidth="1"/>
    <col min="24" max="24" width="1.77734375" style="11" customWidth="1"/>
    <col min="25" max="25" width="12.77734375" style="11" customWidth="1"/>
    <col min="26" max="26" width="1.77734375" style="11" customWidth="1"/>
    <col min="27" max="28" width="27.5546875" style="11" hidden="1" customWidth="1"/>
    <col min="29" max="29" width="12.77734375" style="11" customWidth="1"/>
    <col min="30" max="30" width="17.88671875" style="11" customWidth="1"/>
    <col min="31" max="31" width="11.77734375" style="11" customWidth="1"/>
    <col min="32" max="32" width="12" style="11" customWidth="1"/>
    <col min="33" max="256" width="27.5546875" style="11"/>
    <col min="257" max="257" width="19.44140625" style="11" customWidth="1"/>
    <col min="258" max="259" width="12.77734375" style="11" customWidth="1"/>
    <col min="260" max="260" width="13" style="11" customWidth="1"/>
    <col min="261" max="262" width="12.77734375" style="11" customWidth="1"/>
    <col min="263" max="265" width="0" style="11" hidden="1" customWidth="1"/>
    <col min="266" max="274" width="12.77734375" style="11" customWidth="1"/>
    <col min="275" max="275" width="0" style="11" hidden="1" customWidth="1"/>
    <col min="276" max="279" width="12.77734375" style="11" customWidth="1"/>
    <col min="280" max="280" width="1.77734375" style="11" customWidth="1"/>
    <col min="281" max="281" width="12.77734375" style="11" customWidth="1"/>
    <col min="282" max="282" width="1.77734375" style="11" customWidth="1"/>
    <col min="283" max="284" width="0" style="11" hidden="1" customWidth="1"/>
    <col min="285" max="285" width="12.77734375" style="11" customWidth="1"/>
    <col min="286" max="286" width="17.88671875" style="11" customWidth="1"/>
    <col min="287" max="287" width="11.77734375" style="11" customWidth="1"/>
    <col min="288" max="288" width="12" style="11" customWidth="1"/>
    <col min="289" max="512" width="27.5546875" style="11"/>
    <col min="513" max="513" width="19.44140625" style="11" customWidth="1"/>
    <col min="514" max="515" width="12.77734375" style="11" customWidth="1"/>
    <col min="516" max="516" width="13" style="11" customWidth="1"/>
    <col min="517" max="518" width="12.77734375" style="11" customWidth="1"/>
    <col min="519" max="521" width="0" style="11" hidden="1" customWidth="1"/>
    <col min="522" max="530" width="12.77734375" style="11" customWidth="1"/>
    <col min="531" max="531" width="0" style="11" hidden="1" customWidth="1"/>
    <col min="532" max="535" width="12.77734375" style="11" customWidth="1"/>
    <col min="536" max="536" width="1.77734375" style="11" customWidth="1"/>
    <col min="537" max="537" width="12.77734375" style="11" customWidth="1"/>
    <col min="538" max="538" width="1.77734375" style="11" customWidth="1"/>
    <col min="539" max="540" width="0" style="11" hidden="1" customWidth="1"/>
    <col min="541" max="541" width="12.77734375" style="11" customWidth="1"/>
    <col min="542" max="542" width="17.88671875" style="11" customWidth="1"/>
    <col min="543" max="543" width="11.77734375" style="11" customWidth="1"/>
    <col min="544" max="544" width="12" style="11" customWidth="1"/>
    <col min="545" max="768" width="27.5546875" style="11"/>
    <col min="769" max="769" width="19.44140625" style="11" customWidth="1"/>
    <col min="770" max="771" width="12.77734375" style="11" customWidth="1"/>
    <col min="772" max="772" width="13" style="11" customWidth="1"/>
    <col min="773" max="774" width="12.77734375" style="11" customWidth="1"/>
    <col min="775" max="777" width="0" style="11" hidden="1" customWidth="1"/>
    <col min="778" max="786" width="12.77734375" style="11" customWidth="1"/>
    <col min="787" max="787" width="0" style="11" hidden="1" customWidth="1"/>
    <col min="788" max="791" width="12.77734375" style="11" customWidth="1"/>
    <col min="792" max="792" width="1.77734375" style="11" customWidth="1"/>
    <col min="793" max="793" width="12.77734375" style="11" customWidth="1"/>
    <col min="794" max="794" width="1.77734375" style="11" customWidth="1"/>
    <col min="795" max="796" width="0" style="11" hidden="1" customWidth="1"/>
    <col min="797" max="797" width="12.77734375" style="11" customWidth="1"/>
    <col min="798" max="798" width="17.88671875" style="11" customWidth="1"/>
    <col min="799" max="799" width="11.77734375" style="11" customWidth="1"/>
    <col min="800" max="800" width="12" style="11" customWidth="1"/>
    <col min="801" max="1024" width="27.5546875" style="11"/>
    <col min="1025" max="1025" width="19.44140625" style="11" customWidth="1"/>
    <col min="1026" max="1027" width="12.77734375" style="11" customWidth="1"/>
    <col min="1028" max="1028" width="13" style="11" customWidth="1"/>
    <col min="1029" max="1030" width="12.77734375" style="11" customWidth="1"/>
    <col min="1031" max="1033" width="0" style="11" hidden="1" customWidth="1"/>
    <col min="1034" max="1042" width="12.77734375" style="11" customWidth="1"/>
    <col min="1043" max="1043" width="0" style="11" hidden="1" customWidth="1"/>
    <col min="1044" max="1047" width="12.77734375" style="11" customWidth="1"/>
    <col min="1048" max="1048" width="1.77734375" style="11" customWidth="1"/>
    <col min="1049" max="1049" width="12.77734375" style="11" customWidth="1"/>
    <col min="1050" max="1050" width="1.77734375" style="11" customWidth="1"/>
    <col min="1051" max="1052" width="0" style="11" hidden="1" customWidth="1"/>
    <col min="1053" max="1053" width="12.77734375" style="11" customWidth="1"/>
    <col min="1054" max="1054" width="17.88671875" style="11" customWidth="1"/>
    <col min="1055" max="1055" width="11.77734375" style="11" customWidth="1"/>
    <col min="1056" max="1056" width="12" style="11" customWidth="1"/>
    <col min="1057" max="1280" width="27.5546875" style="11"/>
    <col min="1281" max="1281" width="19.44140625" style="11" customWidth="1"/>
    <col min="1282" max="1283" width="12.77734375" style="11" customWidth="1"/>
    <col min="1284" max="1284" width="13" style="11" customWidth="1"/>
    <col min="1285" max="1286" width="12.77734375" style="11" customWidth="1"/>
    <col min="1287" max="1289" width="0" style="11" hidden="1" customWidth="1"/>
    <col min="1290" max="1298" width="12.77734375" style="11" customWidth="1"/>
    <col min="1299" max="1299" width="0" style="11" hidden="1" customWidth="1"/>
    <col min="1300" max="1303" width="12.77734375" style="11" customWidth="1"/>
    <col min="1304" max="1304" width="1.77734375" style="11" customWidth="1"/>
    <col min="1305" max="1305" width="12.77734375" style="11" customWidth="1"/>
    <col min="1306" max="1306" width="1.77734375" style="11" customWidth="1"/>
    <col min="1307" max="1308" width="0" style="11" hidden="1" customWidth="1"/>
    <col min="1309" max="1309" width="12.77734375" style="11" customWidth="1"/>
    <col min="1310" max="1310" width="17.88671875" style="11" customWidth="1"/>
    <col min="1311" max="1311" width="11.77734375" style="11" customWidth="1"/>
    <col min="1312" max="1312" width="12" style="11" customWidth="1"/>
    <col min="1313" max="1536" width="27.5546875" style="11"/>
    <col min="1537" max="1537" width="19.44140625" style="11" customWidth="1"/>
    <col min="1538" max="1539" width="12.77734375" style="11" customWidth="1"/>
    <col min="1540" max="1540" width="13" style="11" customWidth="1"/>
    <col min="1541" max="1542" width="12.77734375" style="11" customWidth="1"/>
    <col min="1543" max="1545" width="0" style="11" hidden="1" customWidth="1"/>
    <col min="1546" max="1554" width="12.77734375" style="11" customWidth="1"/>
    <col min="1555" max="1555" width="0" style="11" hidden="1" customWidth="1"/>
    <col min="1556" max="1559" width="12.77734375" style="11" customWidth="1"/>
    <col min="1560" max="1560" width="1.77734375" style="11" customWidth="1"/>
    <col min="1561" max="1561" width="12.77734375" style="11" customWidth="1"/>
    <col min="1562" max="1562" width="1.77734375" style="11" customWidth="1"/>
    <col min="1563" max="1564" width="0" style="11" hidden="1" customWidth="1"/>
    <col min="1565" max="1565" width="12.77734375" style="11" customWidth="1"/>
    <col min="1566" max="1566" width="17.88671875" style="11" customWidth="1"/>
    <col min="1567" max="1567" width="11.77734375" style="11" customWidth="1"/>
    <col min="1568" max="1568" width="12" style="11" customWidth="1"/>
    <col min="1569" max="1792" width="27.5546875" style="11"/>
    <col min="1793" max="1793" width="19.44140625" style="11" customWidth="1"/>
    <col min="1794" max="1795" width="12.77734375" style="11" customWidth="1"/>
    <col min="1796" max="1796" width="13" style="11" customWidth="1"/>
    <col min="1797" max="1798" width="12.77734375" style="11" customWidth="1"/>
    <col min="1799" max="1801" width="0" style="11" hidden="1" customWidth="1"/>
    <col min="1802" max="1810" width="12.77734375" style="11" customWidth="1"/>
    <col min="1811" max="1811" width="0" style="11" hidden="1" customWidth="1"/>
    <col min="1812" max="1815" width="12.77734375" style="11" customWidth="1"/>
    <col min="1816" max="1816" width="1.77734375" style="11" customWidth="1"/>
    <col min="1817" max="1817" width="12.77734375" style="11" customWidth="1"/>
    <col min="1818" max="1818" width="1.77734375" style="11" customWidth="1"/>
    <col min="1819" max="1820" width="0" style="11" hidden="1" customWidth="1"/>
    <col min="1821" max="1821" width="12.77734375" style="11" customWidth="1"/>
    <col min="1822" max="1822" width="17.88671875" style="11" customWidth="1"/>
    <col min="1823" max="1823" width="11.77734375" style="11" customWidth="1"/>
    <col min="1824" max="1824" width="12" style="11" customWidth="1"/>
    <col min="1825" max="2048" width="27.5546875" style="11"/>
    <col min="2049" max="2049" width="19.44140625" style="11" customWidth="1"/>
    <col min="2050" max="2051" width="12.77734375" style="11" customWidth="1"/>
    <col min="2052" max="2052" width="13" style="11" customWidth="1"/>
    <col min="2053" max="2054" width="12.77734375" style="11" customWidth="1"/>
    <col min="2055" max="2057" width="0" style="11" hidden="1" customWidth="1"/>
    <col min="2058" max="2066" width="12.77734375" style="11" customWidth="1"/>
    <col min="2067" max="2067" width="0" style="11" hidden="1" customWidth="1"/>
    <col min="2068" max="2071" width="12.77734375" style="11" customWidth="1"/>
    <col min="2072" max="2072" width="1.77734375" style="11" customWidth="1"/>
    <col min="2073" max="2073" width="12.77734375" style="11" customWidth="1"/>
    <col min="2074" max="2074" width="1.77734375" style="11" customWidth="1"/>
    <col min="2075" max="2076" width="0" style="11" hidden="1" customWidth="1"/>
    <col min="2077" max="2077" width="12.77734375" style="11" customWidth="1"/>
    <col min="2078" max="2078" width="17.88671875" style="11" customWidth="1"/>
    <col min="2079" max="2079" width="11.77734375" style="11" customWidth="1"/>
    <col min="2080" max="2080" width="12" style="11" customWidth="1"/>
    <col min="2081" max="2304" width="27.5546875" style="11"/>
    <col min="2305" max="2305" width="19.44140625" style="11" customWidth="1"/>
    <col min="2306" max="2307" width="12.77734375" style="11" customWidth="1"/>
    <col min="2308" max="2308" width="13" style="11" customWidth="1"/>
    <col min="2309" max="2310" width="12.77734375" style="11" customWidth="1"/>
    <col min="2311" max="2313" width="0" style="11" hidden="1" customWidth="1"/>
    <col min="2314" max="2322" width="12.77734375" style="11" customWidth="1"/>
    <col min="2323" max="2323" width="0" style="11" hidden="1" customWidth="1"/>
    <col min="2324" max="2327" width="12.77734375" style="11" customWidth="1"/>
    <col min="2328" max="2328" width="1.77734375" style="11" customWidth="1"/>
    <col min="2329" max="2329" width="12.77734375" style="11" customWidth="1"/>
    <col min="2330" max="2330" width="1.77734375" style="11" customWidth="1"/>
    <col min="2331" max="2332" width="0" style="11" hidden="1" customWidth="1"/>
    <col min="2333" max="2333" width="12.77734375" style="11" customWidth="1"/>
    <col min="2334" max="2334" width="17.88671875" style="11" customWidth="1"/>
    <col min="2335" max="2335" width="11.77734375" style="11" customWidth="1"/>
    <col min="2336" max="2336" width="12" style="11" customWidth="1"/>
    <col min="2337" max="2560" width="27.5546875" style="11"/>
    <col min="2561" max="2561" width="19.44140625" style="11" customWidth="1"/>
    <col min="2562" max="2563" width="12.77734375" style="11" customWidth="1"/>
    <col min="2564" max="2564" width="13" style="11" customWidth="1"/>
    <col min="2565" max="2566" width="12.77734375" style="11" customWidth="1"/>
    <col min="2567" max="2569" width="0" style="11" hidden="1" customWidth="1"/>
    <col min="2570" max="2578" width="12.77734375" style="11" customWidth="1"/>
    <col min="2579" max="2579" width="0" style="11" hidden="1" customWidth="1"/>
    <col min="2580" max="2583" width="12.77734375" style="11" customWidth="1"/>
    <col min="2584" max="2584" width="1.77734375" style="11" customWidth="1"/>
    <col min="2585" max="2585" width="12.77734375" style="11" customWidth="1"/>
    <col min="2586" max="2586" width="1.77734375" style="11" customWidth="1"/>
    <col min="2587" max="2588" width="0" style="11" hidden="1" customWidth="1"/>
    <col min="2589" max="2589" width="12.77734375" style="11" customWidth="1"/>
    <col min="2590" max="2590" width="17.88671875" style="11" customWidth="1"/>
    <col min="2591" max="2591" width="11.77734375" style="11" customWidth="1"/>
    <col min="2592" max="2592" width="12" style="11" customWidth="1"/>
    <col min="2593" max="2816" width="27.5546875" style="11"/>
    <col min="2817" max="2817" width="19.44140625" style="11" customWidth="1"/>
    <col min="2818" max="2819" width="12.77734375" style="11" customWidth="1"/>
    <col min="2820" max="2820" width="13" style="11" customWidth="1"/>
    <col min="2821" max="2822" width="12.77734375" style="11" customWidth="1"/>
    <col min="2823" max="2825" width="0" style="11" hidden="1" customWidth="1"/>
    <col min="2826" max="2834" width="12.77734375" style="11" customWidth="1"/>
    <col min="2835" max="2835" width="0" style="11" hidden="1" customWidth="1"/>
    <col min="2836" max="2839" width="12.77734375" style="11" customWidth="1"/>
    <col min="2840" max="2840" width="1.77734375" style="11" customWidth="1"/>
    <col min="2841" max="2841" width="12.77734375" style="11" customWidth="1"/>
    <col min="2842" max="2842" width="1.77734375" style="11" customWidth="1"/>
    <col min="2843" max="2844" width="0" style="11" hidden="1" customWidth="1"/>
    <col min="2845" max="2845" width="12.77734375" style="11" customWidth="1"/>
    <col min="2846" max="2846" width="17.88671875" style="11" customWidth="1"/>
    <col min="2847" max="2847" width="11.77734375" style="11" customWidth="1"/>
    <col min="2848" max="2848" width="12" style="11" customWidth="1"/>
    <col min="2849" max="3072" width="27.5546875" style="11"/>
    <col min="3073" max="3073" width="19.44140625" style="11" customWidth="1"/>
    <col min="3074" max="3075" width="12.77734375" style="11" customWidth="1"/>
    <col min="3076" max="3076" width="13" style="11" customWidth="1"/>
    <col min="3077" max="3078" width="12.77734375" style="11" customWidth="1"/>
    <col min="3079" max="3081" width="0" style="11" hidden="1" customWidth="1"/>
    <col min="3082" max="3090" width="12.77734375" style="11" customWidth="1"/>
    <col min="3091" max="3091" width="0" style="11" hidden="1" customWidth="1"/>
    <col min="3092" max="3095" width="12.77734375" style="11" customWidth="1"/>
    <col min="3096" max="3096" width="1.77734375" style="11" customWidth="1"/>
    <col min="3097" max="3097" width="12.77734375" style="11" customWidth="1"/>
    <col min="3098" max="3098" width="1.77734375" style="11" customWidth="1"/>
    <col min="3099" max="3100" width="0" style="11" hidden="1" customWidth="1"/>
    <col min="3101" max="3101" width="12.77734375" style="11" customWidth="1"/>
    <col min="3102" max="3102" width="17.88671875" style="11" customWidth="1"/>
    <col min="3103" max="3103" width="11.77734375" style="11" customWidth="1"/>
    <col min="3104" max="3104" width="12" style="11" customWidth="1"/>
    <col min="3105" max="3328" width="27.5546875" style="11"/>
    <col min="3329" max="3329" width="19.44140625" style="11" customWidth="1"/>
    <col min="3330" max="3331" width="12.77734375" style="11" customWidth="1"/>
    <col min="3332" max="3332" width="13" style="11" customWidth="1"/>
    <col min="3333" max="3334" width="12.77734375" style="11" customWidth="1"/>
    <col min="3335" max="3337" width="0" style="11" hidden="1" customWidth="1"/>
    <col min="3338" max="3346" width="12.77734375" style="11" customWidth="1"/>
    <col min="3347" max="3347" width="0" style="11" hidden="1" customWidth="1"/>
    <col min="3348" max="3351" width="12.77734375" style="11" customWidth="1"/>
    <col min="3352" max="3352" width="1.77734375" style="11" customWidth="1"/>
    <col min="3353" max="3353" width="12.77734375" style="11" customWidth="1"/>
    <col min="3354" max="3354" width="1.77734375" style="11" customWidth="1"/>
    <col min="3355" max="3356" width="0" style="11" hidden="1" customWidth="1"/>
    <col min="3357" max="3357" width="12.77734375" style="11" customWidth="1"/>
    <col min="3358" max="3358" width="17.88671875" style="11" customWidth="1"/>
    <col min="3359" max="3359" width="11.77734375" style="11" customWidth="1"/>
    <col min="3360" max="3360" width="12" style="11" customWidth="1"/>
    <col min="3361" max="3584" width="27.5546875" style="11"/>
    <col min="3585" max="3585" width="19.44140625" style="11" customWidth="1"/>
    <col min="3586" max="3587" width="12.77734375" style="11" customWidth="1"/>
    <col min="3588" max="3588" width="13" style="11" customWidth="1"/>
    <col min="3589" max="3590" width="12.77734375" style="11" customWidth="1"/>
    <col min="3591" max="3593" width="0" style="11" hidden="1" customWidth="1"/>
    <col min="3594" max="3602" width="12.77734375" style="11" customWidth="1"/>
    <col min="3603" max="3603" width="0" style="11" hidden="1" customWidth="1"/>
    <col min="3604" max="3607" width="12.77734375" style="11" customWidth="1"/>
    <col min="3608" max="3608" width="1.77734375" style="11" customWidth="1"/>
    <col min="3609" max="3609" width="12.77734375" style="11" customWidth="1"/>
    <col min="3610" max="3610" width="1.77734375" style="11" customWidth="1"/>
    <col min="3611" max="3612" width="0" style="11" hidden="1" customWidth="1"/>
    <col min="3613" max="3613" width="12.77734375" style="11" customWidth="1"/>
    <col min="3614" max="3614" width="17.88671875" style="11" customWidth="1"/>
    <col min="3615" max="3615" width="11.77734375" style="11" customWidth="1"/>
    <col min="3616" max="3616" width="12" style="11" customWidth="1"/>
    <col min="3617" max="3840" width="27.5546875" style="11"/>
    <col min="3841" max="3841" width="19.44140625" style="11" customWidth="1"/>
    <col min="3842" max="3843" width="12.77734375" style="11" customWidth="1"/>
    <col min="3844" max="3844" width="13" style="11" customWidth="1"/>
    <col min="3845" max="3846" width="12.77734375" style="11" customWidth="1"/>
    <col min="3847" max="3849" width="0" style="11" hidden="1" customWidth="1"/>
    <col min="3850" max="3858" width="12.77734375" style="11" customWidth="1"/>
    <col min="3859" max="3859" width="0" style="11" hidden="1" customWidth="1"/>
    <col min="3860" max="3863" width="12.77734375" style="11" customWidth="1"/>
    <col min="3864" max="3864" width="1.77734375" style="11" customWidth="1"/>
    <col min="3865" max="3865" width="12.77734375" style="11" customWidth="1"/>
    <col min="3866" max="3866" width="1.77734375" style="11" customWidth="1"/>
    <col min="3867" max="3868" width="0" style="11" hidden="1" customWidth="1"/>
    <col min="3869" max="3869" width="12.77734375" style="11" customWidth="1"/>
    <col min="3870" max="3870" width="17.88671875" style="11" customWidth="1"/>
    <col min="3871" max="3871" width="11.77734375" style="11" customWidth="1"/>
    <col min="3872" max="3872" width="12" style="11" customWidth="1"/>
    <col min="3873" max="4096" width="27.5546875" style="11"/>
    <col min="4097" max="4097" width="19.44140625" style="11" customWidth="1"/>
    <col min="4098" max="4099" width="12.77734375" style="11" customWidth="1"/>
    <col min="4100" max="4100" width="13" style="11" customWidth="1"/>
    <col min="4101" max="4102" width="12.77734375" style="11" customWidth="1"/>
    <col min="4103" max="4105" width="0" style="11" hidden="1" customWidth="1"/>
    <col min="4106" max="4114" width="12.77734375" style="11" customWidth="1"/>
    <col min="4115" max="4115" width="0" style="11" hidden="1" customWidth="1"/>
    <col min="4116" max="4119" width="12.77734375" style="11" customWidth="1"/>
    <col min="4120" max="4120" width="1.77734375" style="11" customWidth="1"/>
    <col min="4121" max="4121" width="12.77734375" style="11" customWidth="1"/>
    <col min="4122" max="4122" width="1.77734375" style="11" customWidth="1"/>
    <col min="4123" max="4124" width="0" style="11" hidden="1" customWidth="1"/>
    <col min="4125" max="4125" width="12.77734375" style="11" customWidth="1"/>
    <col min="4126" max="4126" width="17.88671875" style="11" customWidth="1"/>
    <col min="4127" max="4127" width="11.77734375" style="11" customWidth="1"/>
    <col min="4128" max="4128" width="12" style="11" customWidth="1"/>
    <col min="4129" max="4352" width="27.5546875" style="11"/>
    <col min="4353" max="4353" width="19.44140625" style="11" customWidth="1"/>
    <col min="4354" max="4355" width="12.77734375" style="11" customWidth="1"/>
    <col min="4356" max="4356" width="13" style="11" customWidth="1"/>
    <col min="4357" max="4358" width="12.77734375" style="11" customWidth="1"/>
    <col min="4359" max="4361" width="0" style="11" hidden="1" customWidth="1"/>
    <col min="4362" max="4370" width="12.77734375" style="11" customWidth="1"/>
    <col min="4371" max="4371" width="0" style="11" hidden="1" customWidth="1"/>
    <col min="4372" max="4375" width="12.77734375" style="11" customWidth="1"/>
    <col min="4376" max="4376" width="1.77734375" style="11" customWidth="1"/>
    <col min="4377" max="4377" width="12.77734375" style="11" customWidth="1"/>
    <col min="4378" max="4378" width="1.77734375" style="11" customWidth="1"/>
    <col min="4379" max="4380" width="0" style="11" hidden="1" customWidth="1"/>
    <col min="4381" max="4381" width="12.77734375" style="11" customWidth="1"/>
    <col min="4382" max="4382" width="17.88671875" style="11" customWidth="1"/>
    <col min="4383" max="4383" width="11.77734375" style="11" customWidth="1"/>
    <col min="4384" max="4384" width="12" style="11" customWidth="1"/>
    <col min="4385" max="4608" width="27.5546875" style="11"/>
    <col min="4609" max="4609" width="19.44140625" style="11" customWidth="1"/>
    <col min="4610" max="4611" width="12.77734375" style="11" customWidth="1"/>
    <col min="4612" max="4612" width="13" style="11" customWidth="1"/>
    <col min="4613" max="4614" width="12.77734375" style="11" customWidth="1"/>
    <col min="4615" max="4617" width="0" style="11" hidden="1" customWidth="1"/>
    <col min="4618" max="4626" width="12.77734375" style="11" customWidth="1"/>
    <col min="4627" max="4627" width="0" style="11" hidden="1" customWidth="1"/>
    <col min="4628" max="4631" width="12.77734375" style="11" customWidth="1"/>
    <col min="4632" max="4632" width="1.77734375" style="11" customWidth="1"/>
    <col min="4633" max="4633" width="12.77734375" style="11" customWidth="1"/>
    <col min="4634" max="4634" width="1.77734375" style="11" customWidth="1"/>
    <col min="4635" max="4636" width="0" style="11" hidden="1" customWidth="1"/>
    <col min="4637" max="4637" width="12.77734375" style="11" customWidth="1"/>
    <col min="4638" max="4638" width="17.88671875" style="11" customWidth="1"/>
    <col min="4639" max="4639" width="11.77734375" style="11" customWidth="1"/>
    <col min="4640" max="4640" width="12" style="11" customWidth="1"/>
    <col min="4641" max="4864" width="27.5546875" style="11"/>
    <col min="4865" max="4865" width="19.44140625" style="11" customWidth="1"/>
    <col min="4866" max="4867" width="12.77734375" style="11" customWidth="1"/>
    <col min="4868" max="4868" width="13" style="11" customWidth="1"/>
    <col min="4869" max="4870" width="12.77734375" style="11" customWidth="1"/>
    <col min="4871" max="4873" width="0" style="11" hidden="1" customWidth="1"/>
    <col min="4874" max="4882" width="12.77734375" style="11" customWidth="1"/>
    <col min="4883" max="4883" width="0" style="11" hidden="1" customWidth="1"/>
    <col min="4884" max="4887" width="12.77734375" style="11" customWidth="1"/>
    <col min="4888" max="4888" width="1.77734375" style="11" customWidth="1"/>
    <col min="4889" max="4889" width="12.77734375" style="11" customWidth="1"/>
    <col min="4890" max="4890" width="1.77734375" style="11" customWidth="1"/>
    <col min="4891" max="4892" width="0" style="11" hidden="1" customWidth="1"/>
    <col min="4893" max="4893" width="12.77734375" style="11" customWidth="1"/>
    <col min="4894" max="4894" width="17.88671875" style="11" customWidth="1"/>
    <col min="4895" max="4895" width="11.77734375" style="11" customWidth="1"/>
    <col min="4896" max="4896" width="12" style="11" customWidth="1"/>
    <col min="4897" max="5120" width="27.5546875" style="11"/>
    <col min="5121" max="5121" width="19.44140625" style="11" customWidth="1"/>
    <col min="5122" max="5123" width="12.77734375" style="11" customWidth="1"/>
    <col min="5124" max="5124" width="13" style="11" customWidth="1"/>
    <col min="5125" max="5126" width="12.77734375" style="11" customWidth="1"/>
    <col min="5127" max="5129" width="0" style="11" hidden="1" customWidth="1"/>
    <col min="5130" max="5138" width="12.77734375" style="11" customWidth="1"/>
    <col min="5139" max="5139" width="0" style="11" hidden="1" customWidth="1"/>
    <col min="5140" max="5143" width="12.77734375" style="11" customWidth="1"/>
    <col min="5144" max="5144" width="1.77734375" style="11" customWidth="1"/>
    <col min="5145" max="5145" width="12.77734375" style="11" customWidth="1"/>
    <col min="5146" max="5146" width="1.77734375" style="11" customWidth="1"/>
    <col min="5147" max="5148" width="0" style="11" hidden="1" customWidth="1"/>
    <col min="5149" max="5149" width="12.77734375" style="11" customWidth="1"/>
    <col min="5150" max="5150" width="17.88671875" style="11" customWidth="1"/>
    <col min="5151" max="5151" width="11.77734375" style="11" customWidth="1"/>
    <col min="5152" max="5152" width="12" style="11" customWidth="1"/>
    <col min="5153" max="5376" width="27.5546875" style="11"/>
    <col min="5377" max="5377" width="19.44140625" style="11" customWidth="1"/>
    <col min="5378" max="5379" width="12.77734375" style="11" customWidth="1"/>
    <col min="5380" max="5380" width="13" style="11" customWidth="1"/>
    <col min="5381" max="5382" width="12.77734375" style="11" customWidth="1"/>
    <col min="5383" max="5385" width="0" style="11" hidden="1" customWidth="1"/>
    <col min="5386" max="5394" width="12.77734375" style="11" customWidth="1"/>
    <col min="5395" max="5395" width="0" style="11" hidden="1" customWidth="1"/>
    <col min="5396" max="5399" width="12.77734375" style="11" customWidth="1"/>
    <col min="5400" max="5400" width="1.77734375" style="11" customWidth="1"/>
    <col min="5401" max="5401" width="12.77734375" style="11" customWidth="1"/>
    <col min="5402" max="5402" width="1.77734375" style="11" customWidth="1"/>
    <col min="5403" max="5404" width="0" style="11" hidden="1" customWidth="1"/>
    <col min="5405" max="5405" width="12.77734375" style="11" customWidth="1"/>
    <col min="5406" max="5406" width="17.88671875" style="11" customWidth="1"/>
    <col min="5407" max="5407" width="11.77734375" style="11" customWidth="1"/>
    <col min="5408" max="5408" width="12" style="11" customWidth="1"/>
    <col min="5409" max="5632" width="27.5546875" style="11"/>
    <col min="5633" max="5633" width="19.44140625" style="11" customWidth="1"/>
    <col min="5634" max="5635" width="12.77734375" style="11" customWidth="1"/>
    <col min="5636" max="5636" width="13" style="11" customWidth="1"/>
    <col min="5637" max="5638" width="12.77734375" style="11" customWidth="1"/>
    <col min="5639" max="5641" width="0" style="11" hidden="1" customWidth="1"/>
    <col min="5642" max="5650" width="12.77734375" style="11" customWidth="1"/>
    <col min="5651" max="5651" width="0" style="11" hidden="1" customWidth="1"/>
    <col min="5652" max="5655" width="12.77734375" style="11" customWidth="1"/>
    <col min="5656" max="5656" width="1.77734375" style="11" customWidth="1"/>
    <col min="5657" max="5657" width="12.77734375" style="11" customWidth="1"/>
    <col min="5658" max="5658" width="1.77734375" style="11" customWidth="1"/>
    <col min="5659" max="5660" width="0" style="11" hidden="1" customWidth="1"/>
    <col min="5661" max="5661" width="12.77734375" style="11" customWidth="1"/>
    <col min="5662" max="5662" width="17.88671875" style="11" customWidth="1"/>
    <col min="5663" max="5663" width="11.77734375" style="11" customWidth="1"/>
    <col min="5664" max="5664" width="12" style="11" customWidth="1"/>
    <col min="5665" max="5888" width="27.5546875" style="11"/>
    <col min="5889" max="5889" width="19.44140625" style="11" customWidth="1"/>
    <col min="5890" max="5891" width="12.77734375" style="11" customWidth="1"/>
    <col min="5892" max="5892" width="13" style="11" customWidth="1"/>
    <col min="5893" max="5894" width="12.77734375" style="11" customWidth="1"/>
    <col min="5895" max="5897" width="0" style="11" hidden="1" customWidth="1"/>
    <col min="5898" max="5906" width="12.77734375" style="11" customWidth="1"/>
    <col min="5907" max="5907" width="0" style="11" hidden="1" customWidth="1"/>
    <col min="5908" max="5911" width="12.77734375" style="11" customWidth="1"/>
    <col min="5912" max="5912" width="1.77734375" style="11" customWidth="1"/>
    <col min="5913" max="5913" width="12.77734375" style="11" customWidth="1"/>
    <col min="5914" max="5914" width="1.77734375" style="11" customWidth="1"/>
    <col min="5915" max="5916" width="0" style="11" hidden="1" customWidth="1"/>
    <col min="5917" max="5917" width="12.77734375" style="11" customWidth="1"/>
    <col min="5918" max="5918" width="17.88671875" style="11" customWidth="1"/>
    <col min="5919" max="5919" width="11.77734375" style="11" customWidth="1"/>
    <col min="5920" max="5920" width="12" style="11" customWidth="1"/>
    <col min="5921" max="6144" width="27.5546875" style="11"/>
    <col min="6145" max="6145" width="19.44140625" style="11" customWidth="1"/>
    <col min="6146" max="6147" width="12.77734375" style="11" customWidth="1"/>
    <col min="6148" max="6148" width="13" style="11" customWidth="1"/>
    <col min="6149" max="6150" width="12.77734375" style="11" customWidth="1"/>
    <col min="6151" max="6153" width="0" style="11" hidden="1" customWidth="1"/>
    <col min="6154" max="6162" width="12.77734375" style="11" customWidth="1"/>
    <col min="6163" max="6163" width="0" style="11" hidden="1" customWidth="1"/>
    <col min="6164" max="6167" width="12.77734375" style="11" customWidth="1"/>
    <col min="6168" max="6168" width="1.77734375" style="11" customWidth="1"/>
    <col min="6169" max="6169" width="12.77734375" style="11" customWidth="1"/>
    <col min="6170" max="6170" width="1.77734375" style="11" customWidth="1"/>
    <col min="6171" max="6172" width="0" style="11" hidden="1" customWidth="1"/>
    <col min="6173" max="6173" width="12.77734375" style="11" customWidth="1"/>
    <col min="6174" max="6174" width="17.88671875" style="11" customWidth="1"/>
    <col min="6175" max="6175" width="11.77734375" style="11" customWidth="1"/>
    <col min="6176" max="6176" width="12" style="11" customWidth="1"/>
    <col min="6177" max="6400" width="27.5546875" style="11"/>
    <col min="6401" max="6401" width="19.44140625" style="11" customWidth="1"/>
    <col min="6402" max="6403" width="12.77734375" style="11" customWidth="1"/>
    <col min="6404" max="6404" width="13" style="11" customWidth="1"/>
    <col min="6405" max="6406" width="12.77734375" style="11" customWidth="1"/>
    <col min="6407" max="6409" width="0" style="11" hidden="1" customWidth="1"/>
    <col min="6410" max="6418" width="12.77734375" style="11" customWidth="1"/>
    <col min="6419" max="6419" width="0" style="11" hidden="1" customWidth="1"/>
    <col min="6420" max="6423" width="12.77734375" style="11" customWidth="1"/>
    <col min="6424" max="6424" width="1.77734375" style="11" customWidth="1"/>
    <col min="6425" max="6425" width="12.77734375" style="11" customWidth="1"/>
    <col min="6426" max="6426" width="1.77734375" style="11" customWidth="1"/>
    <col min="6427" max="6428" width="0" style="11" hidden="1" customWidth="1"/>
    <col min="6429" max="6429" width="12.77734375" style="11" customWidth="1"/>
    <col min="6430" max="6430" width="17.88671875" style="11" customWidth="1"/>
    <col min="6431" max="6431" width="11.77734375" style="11" customWidth="1"/>
    <col min="6432" max="6432" width="12" style="11" customWidth="1"/>
    <col min="6433" max="6656" width="27.5546875" style="11"/>
    <col min="6657" max="6657" width="19.44140625" style="11" customWidth="1"/>
    <col min="6658" max="6659" width="12.77734375" style="11" customWidth="1"/>
    <col min="6660" max="6660" width="13" style="11" customWidth="1"/>
    <col min="6661" max="6662" width="12.77734375" style="11" customWidth="1"/>
    <col min="6663" max="6665" width="0" style="11" hidden="1" customWidth="1"/>
    <col min="6666" max="6674" width="12.77734375" style="11" customWidth="1"/>
    <col min="6675" max="6675" width="0" style="11" hidden="1" customWidth="1"/>
    <col min="6676" max="6679" width="12.77734375" style="11" customWidth="1"/>
    <col min="6680" max="6680" width="1.77734375" style="11" customWidth="1"/>
    <col min="6681" max="6681" width="12.77734375" style="11" customWidth="1"/>
    <col min="6682" max="6682" width="1.77734375" style="11" customWidth="1"/>
    <col min="6683" max="6684" width="0" style="11" hidden="1" customWidth="1"/>
    <col min="6685" max="6685" width="12.77734375" style="11" customWidth="1"/>
    <col min="6686" max="6686" width="17.88671875" style="11" customWidth="1"/>
    <col min="6687" max="6687" width="11.77734375" style="11" customWidth="1"/>
    <col min="6688" max="6688" width="12" style="11" customWidth="1"/>
    <col min="6689" max="6912" width="27.5546875" style="11"/>
    <col min="6913" max="6913" width="19.44140625" style="11" customWidth="1"/>
    <col min="6914" max="6915" width="12.77734375" style="11" customWidth="1"/>
    <col min="6916" max="6916" width="13" style="11" customWidth="1"/>
    <col min="6917" max="6918" width="12.77734375" style="11" customWidth="1"/>
    <col min="6919" max="6921" width="0" style="11" hidden="1" customWidth="1"/>
    <col min="6922" max="6930" width="12.77734375" style="11" customWidth="1"/>
    <col min="6931" max="6931" width="0" style="11" hidden="1" customWidth="1"/>
    <col min="6932" max="6935" width="12.77734375" style="11" customWidth="1"/>
    <col min="6936" max="6936" width="1.77734375" style="11" customWidth="1"/>
    <col min="6937" max="6937" width="12.77734375" style="11" customWidth="1"/>
    <col min="6938" max="6938" width="1.77734375" style="11" customWidth="1"/>
    <col min="6939" max="6940" width="0" style="11" hidden="1" customWidth="1"/>
    <col min="6941" max="6941" width="12.77734375" style="11" customWidth="1"/>
    <col min="6942" max="6942" width="17.88671875" style="11" customWidth="1"/>
    <col min="6943" max="6943" width="11.77734375" style="11" customWidth="1"/>
    <col min="6944" max="6944" width="12" style="11" customWidth="1"/>
    <col min="6945" max="7168" width="27.5546875" style="11"/>
    <col min="7169" max="7169" width="19.44140625" style="11" customWidth="1"/>
    <col min="7170" max="7171" width="12.77734375" style="11" customWidth="1"/>
    <col min="7172" max="7172" width="13" style="11" customWidth="1"/>
    <col min="7173" max="7174" width="12.77734375" style="11" customWidth="1"/>
    <col min="7175" max="7177" width="0" style="11" hidden="1" customWidth="1"/>
    <col min="7178" max="7186" width="12.77734375" style="11" customWidth="1"/>
    <col min="7187" max="7187" width="0" style="11" hidden="1" customWidth="1"/>
    <col min="7188" max="7191" width="12.77734375" style="11" customWidth="1"/>
    <col min="7192" max="7192" width="1.77734375" style="11" customWidth="1"/>
    <col min="7193" max="7193" width="12.77734375" style="11" customWidth="1"/>
    <col min="7194" max="7194" width="1.77734375" style="11" customWidth="1"/>
    <col min="7195" max="7196" width="0" style="11" hidden="1" customWidth="1"/>
    <col min="7197" max="7197" width="12.77734375" style="11" customWidth="1"/>
    <col min="7198" max="7198" width="17.88671875" style="11" customWidth="1"/>
    <col min="7199" max="7199" width="11.77734375" style="11" customWidth="1"/>
    <col min="7200" max="7200" width="12" style="11" customWidth="1"/>
    <col min="7201" max="7424" width="27.5546875" style="11"/>
    <col min="7425" max="7425" width="19.44140625" style="11" customWidth="1"/>
    <col min="7426" max="7427" width="12.77734375" style="11" customWidth="1"/>
    <col min="7428" max="7428" width="13" style="11" customWidth="1"/>
    <col min="7429" max="7430" width="12.77734375" style="11" customWidth="1"/>
    <col min="7431" max="7433" width="0" style="11" hidden="1" customWidth="1"/>
    <col min="7434" max="7442" width="12.77734375" style="11" customWidth="1"/>
    <col min="7443" max="7443" width="0" style="11" hidden="1" customWidth="1"/>
    <col min="7444" max="7447" width="12.77734375" style="11" customWidth="1"/>
    <col min="7448" max="7448" width="1.77734375" style="11" customWidth="1"/>
    <col min="7449" max="7449" width="12.77734375" style="11" customWidth="1"/>
    <col min="7450" max="7450" width="1.77734375" style="11" customWidth="1"/>
    <col min="7451" max="7452" width="0" style="11" hidden="1" customWidth="1"/>
    <col min="7453" max="7453" width="12.77734375" style="11" customWidth="1"/>
    <col min="7454" max="7454" width="17.88671875" style="11" customWidth="1"/>
    <col min="7455" max="7455" width="11.77734375" style="11" customWidth="1"/>
    <col min="7456" max="7456" width="12" style="11" customWidth="1"/>
    <col min="7457" max="7680" width="27.5546875" style="11"/>
    <col min="7681" max="7681" width="19.44140625" style="11" customWidth="1"/>
    <col min="7682" max="7683" width="12.77734375" style="11" customWidth="1"/>
    <col min="7684" max="7684" width="13" style="11" customWidth="1"/>
    <col min="7685" max="7686" width="12.77734375" style="11" customWidth="1"/>
    <col min="7687" max="7689" width="0" style="11" hidden="1" customWidth="1"/>
    <col min="7690" max="7698" width="12.77734375" style="11" customWidth="1"/>
    <col min="7699" max="7699" width="0" style="11" hidden="1" customWidth="1"/>
    <col min="7700" max="7703" width="12.77734375" style="11" customWidth="1"/>
    <col min="7704" max="7704" width="1.77734375" style="11" customWidth="1"/>
    <col min="7705" max="7705" width="12.77734375" style="11" customWidth="1"/>
    <col min="7706" max="7706" width="1.77734375" style="11" customWidth="1"/>
    <col min="7707" max="7708" width="0" style="11" hidden="1" customWidth="1"/>
    <col min="7709" max="7709" width="12.77734375" style="11" customWidth="1"/>
    <col min="7710" max="7710" width="17.88671875" style="11" customWidth="1"/>
    <col min="7711" max="7711" width="11.77734375" style="11" customWidth="1"/>
    <col min="7712" max="7712" width="12" style="11" customWidth="1"/>
    <col min="7713" max="7936" width="27.5546875" style="11"/>
    <col min="7937" max="7937" width="19.44140625" style="11" customWidth="1"/>
    <col min="7938" max="7939" width="12.77734375" style="11" customWidth="1"/>
    <col min="7940" max="7940" width="13" style="11" customWidth="1"/>
    <col min="7941" max="7942" width="12.77734375" style="11" customWidth="1"/>
    <col min="7943" max="7945" width="0" style="11" hidden="1" customWidth="1"/>
    <col min="7946" max="7954" width="12.77734375" style="11" customWidth="1"/>
    <col min="7955" max="7955" width="0" style="11" hidden="1" customWidth="1"/>
    <col min="7956" max="7959" width="12.77734375" style="11" customWidth="1"/>
    <col min="7960" max="7960" width="1.77734375" style="11" customWidth="1"/>
    <col min="7961" max="7961" width="12.77734375" style="11" customWidth="1"/>
    <col min="7962" max="7962" width="1.77734375" style="11" customWidth="1"/>
    <col min="7963" max="7964" width="0" style="11" hidden="1" customWidth="1"/>
    <col min="7965" max="7965" width="12.77734375" style="11" customWidth="1"/>
    <col min="7966" max="7966" width="17.88671875" style="11" customWidth="1"/>
    <col min="7967" max="7967" width="11.77734375" style="11" customWidth="1"/>
    <col min="7968" max="7968" width="12" style="11" customWidth="1"/>
    <col min="7969" max="8192" width="27.5546875" style="11"/>
    <col min="8193" max="8193" width="19.44140625" style="11" customWidth="1"/>
    <col min="8194" max="8195" width="12.77734375" style="11" customWidth="1"/>
    <col min="8196" max="8196" width="13" style="11" customWidth="1"/>
    <col min="8197" max="8198" width="12.77734375" style="11" customWidth="1"/>
    <col min="8199" max="8201" width="0" style="11" hidden="1" customWidth="1"/>
    <col min="8202" max="8210" width="12.77734375" style="11" customWidth="1"/>
    <col min="8211" max="8211" width="0" style="11" hidden="1" customWidth="1"/>
    <col min="8212" max="8215" width="12.77734375" style="11" customWidth="1"/>
    <col min="8216" max="8216" width="1.77734375" style="11" customWidth="1"/>
    <col min="8217" max="8217" width="12.77734375" style="11" customWidth="1"/>
    <col min="8218" max="8218" width="1.77734375" style="11" customWidth="1"/>
    <col min="8219" max="8220" width="0" style="11" hidden="1" customWidth="1"/>
    <col min="8221" max="8221" width="12.77734375" style="11" customWidth="1"/>
    <col min="8222" max="8222" width="17.88671875" style="11" customWidth="1"/>
    <col min="8223" max="8223" width="11.77734375" style="11" customWidth="1"/>
    <col min="8224" max="8224" width="12" style="11" customWidth="1"/>
    <col min="8225" max="8448" width="27.5546875" style="11"/>
    <col min="8449" max="8449" width="19.44140625" style="11" customWidth="1"/>
    <col min="8450" max="8451" width="12.77734375" style="11" customWidth="1"/>
    <col min="8452" max="8452" width="13" style="11" customWidth="1"/>
    <col min="8453" max="8454" width="12.77734375" style="11" customWidth="1"/>
    <col min="8455" max="8457" width="0" style="11" hidden="1" customWidth="1"/>
    <col min="8458" max="8466" width="12.77734375" style="11" customWidth="1"/>
    <col min="8467" max="8467" width="0" style="11" hidden="1" customWidth="1"/>
    <col min="8468" max="8471" width="12.77734375" style="11" customWidth="1"/>
    <col min="8472" max="8472" width="1.77734375" style="11" customWidth="1"/>
    <col min="8473" max="8473" width="12.77734375" style="11" customWidth="1"/>
    <col min="8474" max="8474" width="1.77734375" style="11" customWidth="1"/>
    <col min="8475" max="8476" width="0" style="11" hidden="1" customWidth="1"/>
    <col min="8477" max="8477" width="12.77734375" style="11" customWidth="1"/>
    <col min="8478" max="8478" width="17.88671875" style="11" customWidth="1"/>
    <col min="8479" max="8479" width="11.77734375" style="11" customWidth="1"/>
    <col min="8480" max="8480" width="12" style="11" customWidth="1"/>
    <col min="8481" max="8704" width="27.5546875" style="11"/>
    <col min="8705" max="8705" width="19.44140625" style="11" customWidth="1"/>
    <col min="8706" max="8707" width="12.77734375" style="11" customWidth="1"/>
    <col min="8708" max="8708" width="13" style="11" customWidth="1"/>
    <col min="8709" max="8710" width="12.77734375" style="11" customWidth="1"/>
    <col min="8711" max="8713" width="0" style="11" hidden="1" customWidth="1"/>
    <col min="8714" max="8722" width="12.77734375" style="11" customWidth="1"/>
    <col min="8723" max="8723" width="0" style="11" hidden="1" customWidth="1"/>
    <col min="8724" max="8727" width="12.77734375" style="11" customWidth="1"/>
    <col min="8728" max="8728" width="1.77734375" style="11" customWidth="1"/>
    <col min="8729" max="8729" width="12.77734375" style="11" customWidth="1"/>
    <col min="8730" max="8730" width="1.77734375" style="11" customWidth="1"/>
    <col min="8731" max="8732" width="0" style="11" hidden="1" customWidth="1"/>
    <col min="8733" max="8733" width="12.77734375" style="11" customWidth="1"/>
    <col min="8734" max="8734" width="17.88671875" style="11" customWidth="1"/>
    <col min="8735" max="8735" width="11.77734375" style="11" customWidth="1"/>
    <col min="8736" max="8736" width="12" style="11" customWidth="1"/>
    <col min="8737" max="8960" width="27.5546875" style="11"/>
    <col min="8961" max="8961" width="19.44140625" style="11" customWidth="1"/>
    <col min="8962" max="8963" width="12.77734375" style="11" customWidth="1"/>
    <col min="8964" max="8964" width="13" style="11" customWidth="1"/>
    <col min="8965" max="8966" width="12.77734375" style="11" customWidth="1"/>
    <col min="8967" max="8969" width="0" style="11" hidden="1" customWidth="1"/>
    <col min="8970" max="8978" width="12.77734375" style="11" customWidth="1"/>
    <col min="8979" max="8979" width="0" style="11" hidden="1" customWidth="1"/>
    <col min="8980" max="8983" width="12.77734375" style="11" customWidth="1"/>
    <col min="8984" max="8984" width="1.77734375" style="11" customWidth="1"/>
    <col min="8985" max="8985" width="12.77734375" style="11" customWidth="1"/>
    <col min="8986" max="8986" width="1.77734375" style="11" customWidth="1"/>
    <col min="8987" max="8988" width="0" style="11" hidden="1" customWidth="1"/>
    <col min="8989" max="8989" width="12.77734375" style="11" customWidth="1"/>
    <col min="8990" max="8990" width="17.88671875" style="11" customWidth="1"/>
    <col min="8991" max="8991" width="11.77734375" style="11" customWidth="1"/>
    <col min="8992" max="8992" width="12" style="11" customWidth="1"/>
    <col min="8993" max="9216" width="27.5546875" style="11"/>
    <col min="9217" max="9217" width="19.44140625" style="11" customWidth="1"/>
    <col min="9218" max="9219" width="12.77734375" style="11" customWidth="1"/>
    <col min="9220" max="9220" width="13" style="11" customWidth="1"/>
    <col min="9221" max="9222" width="12.77734375" style="11" customWidth="1"/>
    <col min="9223" max="9225" width="0" style="11" hidden="1" customWidth="1"/>
    <col min="9226" max="9234" width="12.77734375" style="11" customWidth="1"/>
    <col min="9235" max="9235" width="0" style="11" hidden="1" customWidth="1"/>
    <col min="9236" max="9239" width="12.77734375" style="11" customWidth="1"/>
    <col min="9240" max="9240" width="1.77734375" style="11" customWidth="1"/>
    <col min="9241" max="9241" width="12.77734375" style="11" customWidth="1"/>
    <col min="9242" max="9242" width="1.77734375" style="11" customWidth="1"/>
    <col min="9243" max="9244" width="0" style="11" hidden="1" customWidth="1"/>
    <col min="9245" max="9245" width="12.77734375" style="11" customWidth="1"/>
    <col min="9246" max="9246" width="17.88671875" style="11" customWidth="1"/>
    <col min="9247" max="9247" width="11.77734375" style="11" customWidth="1"/>
    <col min="9248" max="9248" width="12" style="11" customWidth="1"/>
    <col min="9249" max="9472" width="27.5546875" style="11"/>
    <col min="9473" max="9473" width="19.44140625" style="11" customWidth="1"/>
    <col min="9474" max="9475" width="12.77734375" style="11" customWidth="1"/>
    <col min="9476" max="9476" width="13" style="11" customWidth="1"/>
    <col min="9477" max="9478" width="12.77734375" style="11" customWidth="1"/>
    <col min="9479" max="9481" width="0" style="11" hidden="1" customWidth="1"/>
    <col min="9482" max="9490" width="12.77734375" style="11" customWidth="1"/>
    <col min="9491" max="9491" width="0" style="11" hidden="1" customWidth="1"/>
    <col min="9492" max="9495" width="12.77734375" style="11" customWidth="1"/>
    <col min="9496" max="9496" width="1.77734375" style="11" customWidth="1"/>
    <col min="9497" max="9497" width="12.77734375" style="11" customWidth="1"/>
    <col min="9498" max="9498" width="1.77734375" style="11" customWidth="1"/>
    <col min="9499" max="9500" width="0" style="11" hidden="1" customWidth="1"/>
    <col min="9501" max="9501" width="12.77734375" style="11" customWidth="1"/>
    <col min="9502" max="9502" width="17.88671875" style="11" customWidth="1"/>
    <col min="9503" max="9503" width="11.77734375" style="11" customWidth="1"/>
    <col min="9504" max="9504" width="12" style="11" customWidth="1"/>
    <col min="9505" max="9728" width="27.5546875" style="11"/>
    <col min="9729" max="9729" width="19.44140625" style="11" customWidth="1"/>
    <col min="9730" max="9731" width="12.77734375" style="11" customWidth="1"/>
    <col min="9732" max="9732" width="13" style="11" customWidth="1"/>
    <col min="9733" max="9734" width="12.77734375" style="11" customWidth="1"/>
    <col min="9735" max="9737" width="0" style="11" hidden="1" customWidth="1"/>
    <col min="9738" max="9746" width="12.77734375" style="11" customWidth="1"/>
    <col min="9747" max="9747" width="0" style="11" hidden="1" customWidth="1"/>
    <col min="9748" max="9751" width="12.77734375" style="11" customWidth="1"/>
    <col min="9752" max="9752" width="1.77734375" style="11" customWidth="1"/>
    <col min="9753" max="9753" width="12.77734375" style="11" customWidth="1"/>
    <col min="9754" max="9754" width="1.77734375" style="11" customWidth="1"/>
    <col min="9755" max="9756" width="0" style="11" hidden="1" customWidth="1"/>
    <col min="9757" max="9757" width="12.77734375" style="11" customWidth="1"/>
    <col min="9758" max="9758" width="17.88671875" style="11" customWidth="1"/>
    <col min="9759" max="9759" width="11.77734375" style="11" customWidth="1"/>
    <col min="9760" max="9760" width="12" style="11" customWidth="1"/>
    <col min="9761" max="9984" width="27.5546875" style="11"/>
    <col min="9985" max="9985" width="19.44140625" style="11" customWidth="1"/>
    <col min="9986" max="9987" width="12.77734375" style="11" customWidth="1"/>
    <col min="9988" max="9988" width="13" style="11" customWidth="1"/>
    <col min="9989" max="9990" width="12.77734375" style="11" customWidth="1"/>
    <col min="9991" max="9993" width="0" style="11" hidden="1" customWidth="1"/>
    <col min="9994" max="10002" width="12.77734375" style="11" customWidth="1"/>
    <col min="10003" max="10003" width="0" style="11" hidden="1" customWidth="1"/>
    <col min="10004" max="10007" width="12.77734375" style="11" customWidth="1"/>
    <col min="10008" max="10008" width="1.77734375" style="11" customWidth="1"/>
    <col min="10009" max="10009" width="12.77734375" style="11" customWidth="1"/>
    <col min="10010" max="10010" width="1.77734375" style="11" customWidth="1"/>
    <col min="10011" max="10012" width="0" style="11" hidden="1" customWidth="1"/>
    <col min="10013" max="10013" width="12.77734375" style="11" customWidth="1"/>
    <col min="10014" max="10014" width="17.88671875" style="11" customWidth="1"/>
    <col min="10015" max="10015" width="11.77734375" style="11" customWidth="1"/>
    <col min="10016" max="10016" width="12" style="11" customWidth="1"/>
    <col min="10017" max="10240" width="27.5546875" style="11"/>
    <col min="10241" max="10241" width="19.44140625" style="11" customWidth="1"/>
    <col min="10242" max="10243" width="12.77734375" style="11" customWidth="1"/>
    <col min="10244" max="10244" width="13" style="11" customWidth="1"/>
    <col min="10245" max="10246" width="12.77734375" style="11" customWidth="1"/>
    <col min="10247" max="10249" width="0" style="11" hidden="1" customWidth="1"/>
    <col min="10250" max="10258" width="12.77734375" style="11" customWidth="1"/>
    <col min="10259" max="10259" width="0" style="11" hidden="1" customWidth="1"/>
    <col min="10260" max="10263" width="12.77734375" style="11" customWidth="1"/>
    <col min="10264" max="10264" width="1.77734375" style="11" customWidth="1"/>
    <col min="10265" max="10265" width="12.77734375" style="11" customWidth="1"/>
    <col min="10266" max="10266" width="1.77734375" style="11" customWidth="1"/>
    <col min="10267" max="10268" width="0" style="11" hidden="1" customWidth="1"/>
    <col min="10269" max="10269" width="12.77734375" style="11" customWidth="1"/>
    <col min="10270" max="10270" width="17.88671875" style="11" customWidth="1"/>
    <col min="10271" max="10271" width="11.77734375" style="11" customWidth="1"/>
    <col min="10272" max="10272" width="12" style="11" customWidth="1"/>
    <col min="10273" max="10496" width="27.5546875" style="11"/>
    <col min="10497" max="10497" width="19.44140625" style="11" customWidth="1"/>
    <col min="10498" max="10499" width="12.77734375" style="11" customWidth="1"/>
    <col min="10500" max="10500" width="13" style="11" customWidth="1"/>
    <col min="10501" max="10502" width="12.77734375" style="11" customWidth="1"/>
    <col min="10503" max="10505" width="0" style="11" hidden="1" customWidth="1"/>
    <col min="10506" max="10514" width="12.77734375" style="11" customWidth="1"/>
    <col min="10515" max="10515" width="0" style="11" hidden="1" customWidth="1"/>
    <col min="10516" max="10519" width="12.77734375" style="11" customWidth="1"/>
    <col min="10520" max="10520" width="1.77734375" style="11" customWidth="1"/>
    <col min="10521" max="10521" width="12.77734375" style="11" customWidth="1"/>
    <col min="10522" max="10522" width="1.77734375" style="11" customWidth="1"/>
    <col min="10523" max="10524" width="0" style="11" hidden="1" customWidth="1"/>
    <col min="10525" max="10525" width="12.77734375" style="11" customWidth="1"/>
    <col min="10526" max="10526" width="17.88671875" style="11" customWidth="1"/>
    <col min="10527" max="10527" width="11.77734375" style="11" customWidth="1"/>
    <col min="10528" max="10528" width="12" style="11" customWidth="1"/>
    <col min="10529" max="10752" width="27.5546875" style="11"/>
    <col min="10753" max="10753" width="19.44140625" style="11" customWidth="1"/>
    <col min="10754" max="10755" width="12.77734375" style="11" customWidth="1"/>
    <col min="10756" max="10756" width="13" style="11" customWidth="1"/>
    <col min="10757" max="10758" width="12.77734375" style="11" customWidth="1"/>
    <col min="10759" max="10761" width="0" style="11" hidden="1" customWidth="1"/>
    <col min="10762" max="10770" width="12.77734375" style="11" customWidth="1"/>
    <col min="10771" max="10771" width="0" style="11" hidden="1" customWidth="1"/>
    <col min="10772" max="10775" width="12.77734375" style="11" customWidth="1"/>
    <col min="10776" max="10776" width="1.77734375" style="11" customWidth="1"/>
    <col min="10777" max="10777" width="12.77734375" style="11" customWidth="1"/>
    <col min="10778" max="10778" width="1.77734375" style="11" customWidth="1"/>
    <col min="10779" max="10780" width="0" style="11" hidden="1" customWidth="1"/>
    <col min="10781" max="10781" width="12.77734375" style="11" customWidth="1"/>
    <col min="10782" max="10782" width="17.88671875" style="11" customWidth="1"/>
    <col min="10783" max="10783" width="11.77734375" style="11" customWidth="1"/>
    <col min="10784" max="10784" width="12" style="11" customWidth="1"/>
    <col min="10785" max="11008" width="27.5546875" style="11"/>
    <col min="11009" max="11009" width="19.44140625" style="11" customWidth="1"/>
    <col min="11010" max="11011" width="12.77734375" style="11" customWidth="1"/>
    <col min="11012" max="11012" width="13" style="11" customWidth="1"/>
    <col min="11013" max="11014" width="12.77734375" style="11" customWidth="1"/>
    <col min="11015" max="11017" width="0" style="11" hidden="1" customWidth="1"/>
    <col min="11018" max="11026" width="12.77734375" style="11" customWidth="1"/>
    <col min="11027" max="11027" width="0" style="11" hidden="1" customWidth="1"/>
    <col min="11028" max="11031" width="12.77734375" style="11" customWidth="1"/>
    <col min="11032" max="11032" width="1.77734375" style="11" customWidth="1"/>
    <col min="11033" max="11033" width="12.77734375" style="11" customWidth="1"/>
    <col min="11034" max="11034" width="1.77734375" style="11" customWidth="1"/>
    <col min="11035" max="11036" width="0" style="11" hidden="1" customWidth="1"/>
    <col min="11037" max="11037" width="12.77734375" style="11" customWidth="1"/>
    <col min="11038" max="11038" width="17.88671875" style="11" customWidth="1"/>
    <col min="11039" max="11039" width="11.77734375" style="11" customWidth="1"/>
    <col min="11040" max="11040" width="12" style="11" customWidth="1"/>
    <col min="11041" max="11264" width="27.5546875" style="11"/>
    <col min="11265" max="11265" width="19.44140625" style="11" customWidth="1"/>
    <col min="11266" max="11267" width="12.77734375" style="11" customWidth="1"/>
    <col min="11268" max="11268" width="13" style="11" customWidth="1"/>
    <col min="11269" max="11270" width="12.77734375" style="11" customWidth="1"/>
    <col min="11271" max="11273" width="0" style="11" hidden="1" customWidth="1"/>
    <col min="11274" max="11282" width="12.77734375" style="11" customWidth="1"/>
    <col min="11283" max="11283" width="0" style="11" hidden="1" customWidth="1"/>
    <col min="11284" max="11287" width="12.77734375" style="11" customWidth="1"/>
    <col min="11288" max="11288" width="1.77734375" style="11" customWidth="1"/>
    <col min="11289" max="11289" width="12.77734375" style="11" customWidth="1"/>
    <col min="11290" max="11290" width="1.77734375" style="11" customWidth="1"/>
    <col min="11291" max="11292" width="0" style="11" hidden="1" customWidth="1"/>
    <col min="11293" max="11293" width="12.77734375" style="11" customWidth="1"/>
    <col min="11294" max="11294" width="17.88671875" style="11" customWidth="1"/>
    <col min="11295" max="11295" width="11.77734375" style="11" customWidth="1"/>
    <col min="11296" max="11296" width="12" style="11" customWidth="1"/>
    <col min="11297" max="11520" width="27.5546875" style="11"/>
    <col min="11521" max="11521" width="19.44140625" style="11" customWidth="1"/>
    <col min="11522" max="11523" width="12.77734375" style="11" customWidth="1"/>
    <col min="11524" max="11524" width="13" style="11" customWidth="1"/>
    <col min="11525" max="11526" width="12.77734375" style="11" customWidth="1"/>
    <col min="11527" max="11529" width="0" style="11" hidden="1" customWidth="1"/>
    <col min="11530" max="11538" width="12.77734375" style="11" customWidth="1"/>
    <col min="11539" max="11539" width="0" style="11" hidden="1" customWidth="1"/>
    <col min="11540" max="11543" width="12.77734375" style="11" customWidth="1"/>
    <col min="11544" max="11544" width="1.77734375" style="11" customWidth="1"/>
    <col min="11545" max="11545" width="12.77734375" style="11" customWidth="1"/>
    <col min="11546" max="11546" width="1.77734375" style="11" customWidth="1"/>
    <col min="11547" max="11548" width="0" style="11" hidden="1" customWidth="1"/>
    <col min="11549" max="11549" width="12.77734375" style="11" customWidth="1"/>
    <col min="11550" max="11550" width="17.88671875" style="11" customWidth="1"/>
    <col min="11551" max="11551" width="11.77734375" style="11" customWidth="1"/>
    <col min="11552" max="11552" width="12" style="11" customWidth="1"/>
    <col min="11553" max="11776" width="27.5546875" style="11"/>
    <col min="11777" max="11777" width="19.44140625" style="11" customWidth="1"/>
    <col min="11778" max="11779" width="12.77734375" style="11" customWidth="1"/>
    <col min="11780" max="11780" width="13" style="11" customWidth="1"/>
    <col min="11781" max="11782" width="12.77734375" style="11" customWidth="1"/>
    <col min="11783" max="11785" width="0" style="11" hidden="1" customWidth="1"/>
    <col min="11786" max="11794" width="12.77734375" style="11" customWidth="1"/>
    <col min="11795" max="11795" width="0" style="11" hidden="1" customWidth="1"/>
    <col min="11796" max="11799" width="12.77734375" style="11" customWidth="1"/>
    <col min="11800" max="11800" width="1.77734375" style="11" customWidth="1"/>
    <col min="11801" max="11801" width="12.77734375" style="11" customWidth="1"/>
    <col min="11802" max="11802" width="1.77734375" style="11" customWidth="1"/>
    <col min="11803" max="11804" width="0" style="11" hidden="1" customWidth="1"/>
    <col min="11805" max="11805" width="12.77734375" style="11" customWidth="1"/>
    <col min="11806" max="11806" width="17.88671875" style="11" customWidth="1"/>
    <col min="11807" max="11807" width="11.77734375" style="11" customWidth="1"/>
    <col min="11808" max="11808" width="12" style="11" customWidth="1"/>
    <col min="11809" max="12032" width="27.5546875" style="11"/>
    <col min="12033" max="12033" width="19.44140625" style="11" customWidth="1"/>
    <col min="12034" max="12035" width="12.77734375" style="11" customWidth="1"/>
    <col min="12036" max="12036" width="13" style="11" customWidth="1"/>
    <col min="12037" max="12038" width="12.77734375" style="11" customWidth="1"/>
    <col min="12039" max="12041" width="0" style="11" hidden="1" customWidth="1"/>
    <col min="12042" max="12050" width="12.77734375" style="11" customWidth="1"/>
    <col min="12051" max="12051" width="0" style="11" hidden="1" customWidth="1"/>
    <col min="12052" max="12055" width="12.77734375" style="11" customWidth="1"/>
    <col min="12056" max="12056" width="1.77734375" style="11" customWidth="1"/>
    <col min="12057" max="12057" width="12.77734375" style="11" customWidth="1"/>
    <col min="12058" max="12058" width="1.77734375" style="11" customWidth="1"/>
    <col min="12059" max="12060" width="0" style="11" hidden="1" customWidth="1"/>
    <col min="12061" max="12061" width="12.77734375" style="11" customWidth="1"/>
    <col min="12062" max="12062" width="17.88671875" style="11" customWidth="1"/>
    <col min="12063" max="12063" width="11.77734375" style="11" customWidth="1"/>
    <col min="12064" max="12064" width="12" style="11" customWidth="1"/>
    <col min="12065" max="12288" width="27.5546875" style="11"/>
    <col min="12289" max="12289" width="19.44140625" style="11" customWidth="1"/>
    <col min="12290" max="12291" width="12.77734375" style="11" customWidth="1"/>
    <col min="12292" max="12292" width="13" style="11" customWidth="1"/>
    <col min="12293" max="12294" width="12.77734375" style="11" customWidth="1"/>
    <col min="12295" max="12297" width="0" style="11" hidden="1" customWidth="1"/>
    <col min="12298" max="12306" width="12.77734375" style="11" customWidth="1"/>
    <col min="12307" max="12307" width="0" style="11" hidden="1" customWidth="1"/>
    <col min="12308" max="12311" width="12.77734375" style="11" customWidth="1"/>
    <col min="12312" max="12312" width="1.77734375" style="11" customWidth="1"/>
    <col min="12313" max="12313" width="12.77734375" style="11" customWidth="1"/>
    <col min="12314" max="12314" width="1.77734375" style="11" customWidth="1"/>
    <col min="12315" max="12316" width="0" style="11" hidden="1" customWidth="1"/>
    <col min="12317" max="12317" width="12.77734375" style="11" customWidth="1"/>
    <col min="12318" max="12318" width="17.88671875" style="11" customWidth="1"/>
    <col min="12319" max="12319" width="11.77734375" style="11" customWidth="1"/>
    <col min="12320" max="12320" width="12" style="11" customWidth="1"/>
    <col min="12321" max="12544" width="27.5546875" style="11"/>
    <col min="12545" max="12545" width="19.44140625" style="11" customWidth="1"/>
    <col min="12546" max="12547" width="12.77734375" style="11" customWidth="1"/>
    <col min="12548" max="12548" width="13" style="11" customWidth="1"/>
    <col min="12549" max="12550" width="12.77734375" style="11" customWidth="1"/>
    <col min="12551" max="12553" width="0" style="11" hidden="1" customWidth="1"/>
    <col min="12554" max="12562" width="12.77734375" style="11" customWidth="1"/>
    <col min="12563" max="12563" width="0" style="11" hidden="1" customWidth="1"/>
    <col min="12564" max="12567" width="12.77734375" style="11" customWidth="1"/>
    <col min="12568" max="12568" width="1.77734375" style="11" customWidth="1"/>
    <col min="12569" max="12569" width="12.77734375" style="11" customWidth="1"/>
    <col min="12570" max="12570" width="1.77734375" style="11" customWidth="1"/>
    <col min="12571" max="12572" width="0" style="11" hidden="1" customWidth="1"/>
    <col min="12573" max="12573" width="12.77734375" style="11" customWidth="1"/>
    <col min="12574" max="12574" width="17.88671875" style="11" customWidth="1"/>
    <col min="12575" max="12575" width="11.77734375" style="11" customWidth="1"/>
    <col min="12576" max="12576" width="12" style="11" customWidth="1"/>
    <col min="12577" max="12800" width="27.5546875" style="11"/>
    <col min="12801" max="12801" width="19.44140625" style="11" customWidth="1"/>
    <col min="12802" max="12803" width="12.77734375" style="11" customWidth="1"/>
    <col min="12804" max="12804" width="13" style="11" customWidth="1"/>
    <col min="12805" max="12806" width="12.77734375" style="11" customWidth="1"/>
    <col min="12807" max="12809" width="0" style="11" hidden="1" customWidth="1"/>
    <col min="12810" max="12818" width="12.77734375" style="11" customWidth="1"/>
    <col min="12819" max="12819" width="0" style="11" hidden="1" customWidth="1"/>
    <col min="12820" max="12823" width="12.77734375" style="11" customWidth="1"/>
    <col min="12824" max="12824" width="1.77734375" style="11" customWidth="1"/>
    <col min="12825" max="12825" width="12.77734375" style="11" customWidth="1"/>
    <col min="12826" max="12826" width="1.77734375" style="11" customWidth="1"/>
    <col min="12827" max="12828" width="0" style="11" hidden="1" customWidth="1"/>
    <col min="12829" max="12829" width="12.77734375" style="11" customWidth="1"/>
    <col min="12830" max="12830" width="17.88671875" style="11" customWidth="1"/>
    <col min="12831" max="12831" width="11.77734375" style="11" customWidth="1"/>
    <col min="12832" max="12832" width="12" style="11" customWidth="1"/>
    <col min="12833" max="13056" width="27.5546875" style="11"/>
    <col min="13057" max="13057" width="19.44140625" style="11" customWidth="1"/>
    <col min="13058" max="13059" width="12.77734375" style="11" customWidth="1"/>
    <col min="13060" max="13060" width="13" style="11" customWidth="1"/>
    <col min="13061" max="13062" width="12.77734375" style="11" customWidth="1"/>
    <col min="13063" max="13065" width="0" style="11" hidden="1" customWidth="1"/>
    <col min="13066" max="13074" width="12.77734375" style="11" customWidth="1"/>
    <col min="13075" max="13075" width="0" style="11" hidden="1" customWidth="1"/>
    <col min="13076" max="13079" width="12.77734375" style="11" customWidth="1"/>
    <col min="13080" max="13080" width="1.77734375" style="11" customWidth="1"/>
    <col min="13081" max="13081" width="12.77734375" style="11" customWidth="1"/>
    <col min="13082" max="13082" width="1.77734375" style="11" customWidth="1"/>
    <col min="13083" max="13084" width="0" style="11" hidden="1" customWidth="1"/>
    <col min="13085" max="13085" width="12.77734375" style="11" customWidth="1"/>
    <col min="13086" max="13086" width="17.88671875" style="11" customWidth="1"/>
    <col min="13087" max="13087" width="11.77734375" style="11" customWidth="1"/>
    <col min="13088" max="13088" width="12" style="11" customWidth="1"/>
    <col min="13089" max="13312" width="27.5546875" style="11"/>
    <col min="13313" max="13313" width="19.44140625" style="11" customWidth="1"/>
    <col min="13314" max="13315" width="12.77734375" style="11" customWidth="1"/>
    <col min="13316" max="13316" width="13" style="11" customWidth="1"/>
    <col min="13317" max="13318" width="12.77734375" style="11" customWidth="1"/>
    <col min="13319" max="13321" width="0" style="11" hidden="1" customWidth="1"/>
    <col min="13322" max="13330" width="12.77734375" style="11" customWidth="1"/>
    <col min="13331" max="13331" width="0" style="11" hidden="1" customWidth="1"/>
    <col min="13332" max="13335" width="12.77734375" style="11" customWidth="1"/>
    <col min="13336" max="13336" width="1.77734375" style="11" customWidth="1"/>
    <col min="13337" max="13337" width="12.77734375" style="11" customWidth="1"/>
    <col min="13338" max="13338" width="1.77734375" style="11" customWidth="1"/>
    <col min="13339" max="13340" width="0" style="11" hidden="1" customWidth="1"/>
    <col min="13341" max="13341" width="12.77734375" style="11" customWidth="1"/>
    <col min="13342" max="13342" width="17.88671875" style="11" customWidth="1"/>
    <col min="13343" max="13343" width="11.77734375" style="11" customWidth="1"/>
    <col min="13344" max="13344" width="12" style="11" customWidth="1"/>
    <col min="13345" max="13568" width="27.5546875" style="11"/>
    <col min="13569" max="13569" width="19.44140625" style="11" customWidth="1"/>
    <col min="13570" max="13571" width="12.77734375" style="11" customWidth="1"/>
    <col min="13572" max="13572" width="13" style="11" customWidth="1"/>
    <col min="13573" max="13574" width="12.77734375" style="11" customWidth="1"/>
    <col min="13575" max="13577" width="0" style="11" hidden="1" customWidth="1"/>
    <col min="13578" max="13586" width="12.77734375" style="11" customWidth="1"/>
    <col min="13587" max="13587" width="0" style="11" hidden="1" customWidth="1"/>
    <col min="13588" max="13591" width="12.77734375" style="11" customWidth="1"/>
    <col min="13592" max="13592" width="1.77734375" style="11" customWidth="1"/>
    <col min="13593" max="13593" width="12.77734375" style="11" customWidth="1"/>
    <col min="13594" max="13594" width="1.77734375" style="11" customWidth="1"/>
    <col min="13595" max="13596" width="0" style="11" hidden="1" customWidth="1"/>
    <col min="13597" max="13597" width="12.77734375" style="11" customWidth="1"/>
    <col min="13598" max="13598" width="17.88671875" style="11" customWidth="1"/>
    <col min="13599" max="13599" width="11.77734375" style="11" customWidth="1"/>
    <col min="13600" max="13600" width="12" style="11" customWidth="1"/>
    <col min="13601" max="13824" width="27.5546875" style="11"/>
    <col min="13825" max="13825" width="19.44140625" style="11" customWidth="1"/>
    <col min="13826" max="13827" width="12.77734375" style="11" customWidth="1"/>
    <col min="13828" max="13828" width="13" style="11" customWidth="1"/>
    <col min="13829" max="13830" width="12.77734375" style="11" customWidth="1"/>
    <col min="13831" max="13833" width="0" style="11" hidden="1" customWidth="1"/>
    <col min="13834" max="13842" width="12.77734375" style="11" customWidth="1"/>
    <col min="13843" max="13843" width="0" style="11" hidden="1" customWidth="1"/>
    <col min="13844" max="13847" width="12.77734375" style="11" customWidth="1"/>
    <col min="13848" max="13848" width="1.77734375" style="11" customWidth="1"/>
    <col min="13849" max="13849" width="12.77734375" style="11" customWidth="1"/>
    <col min="13850" max="13850" width="1.77734375" style="11" customWidth="1"/>
    <col min="13851" max="13852" width="0" style="11" hidden="1" customWidth="1"/>
    <col min="13853" max="13853" width="12.77734375" style="11" customWidth="1"/>
    <col min="13854" max="13854" width="17.88671875" style="11" customWidth="1"/>
    <col min="13855" max="13855" width="11.77734375" style="11" customWidth="1"/>
    <col min="13856" max="13856" width="12" style="11" customWidth="1"/>
    <col min="13857" max="14080" width="27.5546875" style="11"/>
    <col min="14081" max="14081" width="19.44140625" style="11" customWidth="1"/>
    <col min="14082" max="14083" width="12.77734375" style="11" customWidth="1"/>
    <col min="14084" max="14084" width="13" style="11" customWidth="1"/>
    <col min="14085" max="14086" width="12.77734375" style="11" customWidth="1"/>
    <col min="14087" max="14089" width="0" style="11" hidden="1" customWidth="1"/>
    <col min="14090" max="14098" width="12.77734375" style="11" customWidth="1"/>
    <col min="14099" max="14099" width="0" style="11" hidden="1" customWidth="1"/>
    <col min="14100" max="14103" width="12.77734375" style="11" customWidth="1"/>
    <col min="14104" max="14104" width="1.77734375" style="11" customWidth="1"/>
    <col min="14105" max="14105" width="12.77734375" style="11" customWidth="1"/>
    <col min="14106" max="14106" width="1.77734375" style="11" customWidth="1"/>
    <col min="14107" max="14108" width="0" style="11" hidden="1" customWidth="1"/>
    <col min="14109" max="14109" width="12.77734375" style="11" customWidth="1"/>
    <col min="14110" max="14110" width="17.88671875" style="11" customWidth="1"/>
    <col min="14111" max="14111" width="11.77734375" style="11" customWidth="1"/>
    <col min="14112" max="14112" width="12" style="11" customWidth="1"/>
    <col min="14113" max="14336" width="27.5546875" style="11"/>
    <col min="14337" max="14337" width="19.44140625" style="11" customWidth="1"/>
    <col min="14338" max="14339" width="12.77734375" style="11" customWidth="1"/>
    <col min="14340" max="14340" width="13" style="11" customWidth="1"/>
    <col min="14341" max="14342" width="12.77734375" style="11" customWidth="1"/>
    <col min="14343" max="14345" width="0" style="11" hidden="1" customWidth="1"/>
    <col min="14346" max="14354" width="12.77734375" style="11" customWidth="1"/>
    <col min="14355" max="14355" width="0" style="11" hidden="1" customWidth="1"/>
    <col min="14356" max="14359" width="12.77734375" style="11" customWidth="1"/>
    <col min="14360" max="14360" width="1.77734375" style="11" customWidth="1"/>
    <col min="14361" max="14361" width="12.77734375" style="11" customWidth="1"/>
    <col min="14362" max="14362" width="1.77734375" style="11" customWidth="1"/>
    <col min="14363" max="14364" width="0" style="11" hidden="1" customWidth="1"/>
    <col min="14365" max="14365" width="12.77734375" style="11" customWidth="1"/>
    <col min="14366" max="14366" width="17.88671875" style="11" customWidth="1"/>
    <col min="14367" max="14367" width="11.77734375" style="11" customWidth="1"/>
    <col min="14368" max="14368" width="12" style="11" customWidth="1"/>
    <col min="14369" max="14592" width="27.5546875" style="11"/>
    <col min="14593" max="14593" width="19.44140625" style="11" customWidth="1"/>
    <col min="14594" max="14595" width="12.77734375" style="11" customWidth="1"/>
    <col min="14596" max="14596" width="13" style="11" customWidth="1"/>
    <col min="14597" max="14598" width="12.77734375" style="11" customWidth="1"/>
    <col min="14599" max="14601" width="0" style="11" hidden="1" customWidth="1"/>
    <col min="14602" max="14610" width="12.77734375" style="11" customWidth="1"/>
    <col min="14611" max="14611" width="0" style="11" hidden="1" customWidth="1"/>
    <col min="14612" max="14615" width="12.77734375" style="11" customWidth="1"/>
    <col min="14616" max="14616" width="1.77734375" style="11" customWidth="1"/>
    <col min="14617" max="14617" width="12.77734375" style="11" customWidth="1"/>
    <col min="14618" max="14618" width="1.77734375" style="11" customWidth="1"/>
    <col min="14619" max="14620" width="0" style="11" hidden="1" customWidth="1"/>
    <col min="14621" max="14621" width="12.77734375" style="11" customWidth="1"/>
    <col min="14622" max="14622" width="17.88671875" style="11" customWidth="1"/>
    <col min="14623" max="14623" width="11.77734375" style="11" customWidth="1"/>
    <col min="14624" max="14624" width="12" style="11" customWidth="1"/>
    <col min="14625" max="14848" width="27.5546875" style="11"/>
    <col min="14849" max="14849" width="19.44140625" style="11" customWidth="1"/>
    <col min="14850" max="14851" width="12.77734375" style="11" customWidth="1"/>
    <col min="14852" max="14852" width="13" style="11" customWidth="1"/>
    <col min="14853" max="14854" width="12.77734375" style="11" customWidth="1"/>
    <col min="14855" max="14857" width="0" style="11" hidden="1" customWidth="1"/>
    <col min="14858" max="14866" width="12.77734375" style="11" customWidth="1"/>
    <col min="14867" max="14867" width="0" style="11" hidden="1" customWidth="1"/>
    <col min="14868" max="14871" width="12.77734375" style="11" customWidth="1"/>
    <col min="14872" max="14872" width="1.77734375" style="11" customWidth="1"/>
    <col min="14873" max="14873" width="12.77734375" style="11" customWidth="1"/>
    <col min="14874" max="14874" width="1.77734375" style="11" customWidth="1"/>
    <col min="14875" max="14876" width="0" style="11" hidden="1" customWidth="1"/>
    <col min="14877" max="14877" width="12.77734375" style="11" customWidth="1"/>
    <col min="14878" max="14878" width="17.88671875" style="11" customWidth="1"/>
    <col min="14879" max="14879" width="11.77734375" style="11" customWidth="1"/>
    <col min="14880" max="14880" width="12" style="11" customWidth="1"/>
    <col min="14881" max="15104" width="27.5546875" style="11"/>
    <col min="15105" max="15105" width="19.44140625" style="11" customWidth="1"/>
    <col min="15106" max="15107" width="12.77734375" style="11" customWidth="1"/>
    <col min="15108" max="15108" width="13" style="11" customWidth="1"/>
    <col min="15109" max="15110" width="12.77734375" style="11" customWidth="1"/>
    <col min="15111" max="15113" width="0" style="11" hidden="1" customWidth="1"/>
    <col min="15114" max="15122" width="12.77734375" style="11" customWidth="1"/>
    <col min="15123" max="15123" width="0" style="11" hidden="1" customWidth="1"/>
    <col min="15124" max="15127" width="12.77734375" style="11" customWidth="1"/>
    <col min="15128" max="15128" width="1.77734375" style="11" customWidth="1"/>
    <col min="15129" max="15129" width="12.77734375" style="11" customWidth="1"/>
    <col min="15130" max="15130" width="1.77734375" style="11" customWidth="1"/>
    <col min="15131" max="15132" width="0" style="11" hidden="1" customWidth="1"/>
    <col min="15133" max="15133" width="12.77734375" style="11" customWidth="1"/>
    <col min="15134" max="15134" width="17.88671875" style="11" customWidth="1"/>
    <col min="15135" max="15135" width="11.77734375" style="11" customWidth="1"/>
    <col min="15136" max="15136" width="12" style="11" customWidth="1"/>
    <col min="15137" max="15360" width="27.5546875" style="11"/>
    <col min="15361" max="15361" width="19.44140625" style="11" customWidth="1"/>
    <col min="15362" max="15363" width="12.77734375" style="11" customWidth="1"/>
    <col min="15364" max="15364" width="13" style="11" customWidth="1"/>
    <col min="15365" max="15366" width="12.77734375" style="11" customWidth="1"/>
    <col min="15367" max="15369" width="0" style="11" hidden="1" customWidth="1"/>
    <col min="15370" max="15378" width="12.77734375" style="11" customWidth="1"/>
    <col min="15379" max="15379" width="0" style="11" hidden="1" customWidth="1"/>
    <col min="15380" max="15383" width="12.77734375" style="11" customWidth="1"/>
    <col min="15384" max="15384" width="1.77734375" style="11" customWidth="1"/>
    <col min="15385" max="15385" width="12.77734375" style="11" customWidth="1"/>
    <col min="15386" max="15386" width="1.77734375" style="11" customWidth="1"/>
    <col min="15387" max="15388" width="0" style="11" hidden="1" customWidth="1"/>
    <col min="15389" max="15389" width="12.77734375" style="11" customWidth="1"/>
    <col min="15390" max="15390" width="17.88671875" style="11" customWidth="1"/>
    <col min="15391" max="15391" width="11.77734375" style="11" customWidth="1"/>
    <col min="15392" max="15392" width="12" style="11" customWidth="1"/>
    <col min="15393" max="15616" width="27.5546875" style="11"/>
    <col min="15617" max="15617" width="19.44140625" style="11" customWidth="1"/>
    <col min="15618" max="15619" width="12.77734375" style="11" customWidth="1"/>
    <col min="15620" max="15620" width="13" style="11" customWidth="1"/>
    <col min="15621" max="15622" width="12.77734375" style="11" customWidth="1"/>
    <col min="15623" max="15625" width="0" style="11" hidden="1" customWidth="1"/>
    <col min="15626" max="15634" width="12.77734375" style="11" customWidth="1"/>
    <col min="15635" max="15635" width="0" style="11" hidden="1" customWidth="1"/>
    <col min="15636" max="15639" width="12.77734375" style="11" customWidth="1"/>
    <col min="15640" max="15640" width="1.77734375" style="11" customWidth="1"/>
    <col min="15641" max="15641" width="12.77734375" style="11" customWidth="1"/>
    <col min="15642" max="15642" width="1.77734375" style="11" customWidth="1"/>
    <col min="15643" max="15644" width="0" style="11" hidden="1" customWidth="1"/>
    <col min="15645" max="15645" width="12.77734375" style="11" customWidth="1"/>
    <col min="15646" max="15646" width="17.88671875" style="11" customWidth="1"/>
    <col min="15647" max="15647" width="11.77734375" style="11" customWidth="1"/>
    <col min="15648" max="15648" width="12" style="11" customWidth="1"/>
    <col min="15649" max="15872" width="27.5546875" style="11"/>
    <col min="15873" max="15873" width="19.44140625" style="11" customWidth="1"/>
    <col min="15874" max="15875" width="12.77734375" style="11" customWidth="1"/>
    <col min="15876" max="15876" width="13" style="11" customWidth="1"/>
    <col min="15877" max="15878" width="12.77734375" style="11" customWidth="1"/>
    <col min="15879" max="15881" width="0" style="11" hidden="1" customWidth="1"/>
    <col min="15882" max="15890" width="12.77734375" style="11" customWidth="1"/>
    <col min="15891" max="15891" width="0" style="11" hidden="1" customWidth="1"/>
    <col min="15892" max="15895" width="12.77734375" style="11" customWidth="1"/>
    <col min="15896" max="15896" width="1.77734375" style="11" customWidth="1"/>
    <col min="15897" max="15897" width="12.77734375" style="11" customWidth="1"/>
    <col min="15898" max="15898" width="1.77734375" style="11" customWidth="1"/>
    <col min="15899" max="15900" width="0" style="11" hidden="1" customWidth="1"/>
    <col min="15901" max="15901" width="12.77734375" style="11" customWidth="1"/>
    <col min="15902" max="15902" width="17.88671875" style="11" customWidth="1"/>
    <col min="15903" max="15903" width="11.77734375" style="11" customWidth="1"/>
    <col min="15904" max="15904" width="12" style="11" customWidth="1"/>
    <col min="15905" max="16128" width="27.5546875" style="11"/>
    <col min="16129" max="16129" width="19.44140625" style="11" customWidth="1"/>
    <col min="16130" max="16131" width="12.77734375" style="11" customWidth="1"/>
    <col min="16132" max="16132" width="13" style="11" customWidth="1"/>
    <col min="16133" max="16134" width="12.77734375" style="11" customWidth="1"/>
    <col min="16135" max="16137" width="0" style="11" hidden="1" customWidth="1"/>
    <col min="16138" max="16146" width="12.77734375" style="11" customWidth="1"/>
    <col min="16147" max="16147" width="0" style="11" hidden="1" customWidth="1"/>
    <col min="16148" max="16151" width="12.77734375" style="11" customWidth="1"/>
    <col min="16152" max="16152" width="1.77734375" style="11" customWidth="1"/>
    <col min="16153" max="16153" width="12.77734375" style="11" customWidth="1"/>
    <col min="16154" max="16154" width="1.77734375" style="11" customWidth="1"/>
    <col min="16155" max="16156" width="0" style="11" hidden="1" customWidth="1"/>
    <col min="16157" max="16157" width="12.77734375" style="11" customWidth="1"/>
    <col min="16158" max="16158" width="17.88671875" style="11" customWidth="1"/>
    <col min="16159" max="16159" width="11.77734375" style="11" customWidth="1"/>
    <col min="16160" max="16160" width="12" style="11" customWidth="1"/>
    <col min="16161" max="16384" width="27.5546875" style="11"/>
  </cols>
  <sheetData>
    <row r="1" spans="1:52" ht="36.75" customHeight="1" x14ac:dyDescent="0.25">
      <c r="A1" s="8"/>
      <c r="B1" s="9"/>
      <c r="C1" s="10"/>
      <c r="D1" s="9"/>
      <c r="E1" s="9"/>
      <c r="F1" s="9"/>
      <c r="G1" s="9"/>
      <c r="H1" s="9"/>
      <c r="I1" s="9"/>
      <c r="J1" s="9"/>
      <c r="K1" s="9"/>
      <c r="M1" s="50"/>
      <c r="O1" s="9"/>
      <c r="P1" s="9"/>
      <c r="Q1" s="9"/>
      <c r="R1" s="9"/>
      <c r="S1" s="9"/>
      <c r="T1" s="9"/>
      <c r="U1" s="9"/>
      <c r="V1" s="9"/>
      <c r="W1" s="1" t="s">
        <v>10</v>
      </c>
      <c r="Y1" s="12"/>
      <c r="AA1" s="12"/>
      <c r="AC1" s="12"/>
    </row>
    <row r="2" spans="1:52" s="53" customFormat="1" ht="18" customHeight="1" x14ac:dyDescent="0.2">
      <c r="A2" s="52"/>
      <c r="B2" s="23"/>
      <c r="C2" s="23"/>
      <c r="D2" s="6"/>
      <c r="E2" s="23"/>
      <c r="F2" s="23"/>
      <c r="G2" s="23"/>
      <c r="H2" s="23"/>
      <c r="I2" s="23"/>
      <c r="J2" s="23"/>
      <c r="K2" s="23"/>
      <c r="M2" s="54"/>
      <c r="N2" s="55"/>
      <c r="O2" s="23"/>
      <c r="P2" s="23"/>
      <c r="Q2" s="23"/>
      <c r="R2" s="23"/>
      <c r="S2" s="23"/>
      <c r="T2" s="23"/>
      <c r="U2" s="23"/>
      <c r="V2" s="23"/>
      <c r="W2" s="16"/>
      <c r="Y2" s="16"/>
      <c r="AA2" s="16"/>
      <c r="AC2" s="16"/>
    </row>
    <row r="3" spans="1:52" ht="21" customHeight="1" x14ac:dyDescent="0.2">
      <c r="A3" s="14"/>
      <c r="B3" s="9"/>
      <c r="C3" s="9"/>
      <c r="D3" s="14"/>
      <c r="E3" s="9"/>
      <c r="F3" s="15"/>
      <c r="G3" s="9"/>
      <c r="H3" s="9"/>
      <c r="I3" s="15"/>
      <c r="J3" s="9"/>
      <c r="K3" s="9"/>
      <c r="M3" s="51"/>
      <c r="N3" s="38"/>
      <c r="O3" s="9"/>
      <c r="P3" s="9"/>
      <c r="Q3" s="9"/>
      <c r="R3" s="9"/>
      <c r="S3" s="9"/>
      <c r="T3" s="9"/>
      <c r="U3" s="9"/>
      <c r="V3" s="9"/>
      <c r="W3" s="16"/>
      <c r="Y3" s="16"/>
      <c r="AA3" s="16"/>
      <c r="AC3" s="16"/>
    </row>
    <row r="4" spans="1:52" ht="20.100000000000001" customHeight="1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19"/>
      <c r="Y4" s="18"/>
      <c r="Z4" s="19"/>
      <c r="AA4" s="18"/>
      <c r="AB4" s="19"/>
      <c r="AC4" s="18"/>
    </row>
    <row r="5" spans="1:52" ht="15" customHeight="1" x14ac:dyDescent="0.2">
      <c r="A5" s="9"/>
      <c r="B5" s="9"/>
      <c r="C5" s="9"/>
      <c r="D5" s="9"/>
      <c r="E5" s="15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20"/>
      <c r="Y5" s="21"/>
      <c r="AA5" s="21"/>
      <c r="AC5" s="21"/>
    </row>
    <row r="6" spans="1:52" ht="15.95" customHeight="1" x14ac:dyDescent="0.25">
      <c r="A6" s="60"/>
      <c r="B6" s="60" t="s">
        <v>0</v>
      </c>
      <c r="C6" s="60" t="s">
        <v>22</v>
      </c>
      <c r="D6" s="60"/>
      <c r="E6" s="60" t="s">
        <v>25</v>
      </c>
      <c r="F6" s="60"/>
      <c r="G6" s="169"/>
      <c r="H6" s="170"/>
      <c r="I6" s="170"/>
      <c r="J6" s="61" t="s">
        <v>28</v>
      </c>
      <c r="K6" s="62"/>
      <c r="L6" s="60" t="s">
        <v>31</v>
      </c>
      <c r="M6" s="63" t="s">
        <v>1</v>
      </c>
      <c r="N6" s="64" t="s">
        <v>35</v>
      </c>
      <c r="O6" s="65"/>
      <c r="P6" s="65"/>
      <c r="Q6" s="66"/>
      <c r="R6" s="161" t="s">
        <v>42</v>
      </c>
      <c r="S6" s="162"/>
      <c r="T6" s="163"/>
      <c r="U6" s="60" t="s">
        <v>45</v>
      </c>
      <c r="V6" s="67" t="s">
        <v>49</v>
      </c>
      <c r="W6" s="68" t="s">
        <v>53</v>
      </c>
      <c r="X6" s="69"/>
      <c r="Y6" s="91" t="s">
        <v>16</v>
      </c>
      <c r="Z6" s="5"/>
      <c r="AA6" s="98"/>
      <c r="AB6" s="5"/>
      <c r="AC6" s="91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15.95" customHeight="1" x14ac:dyDescent="0.25">
      <c r="A7" s="70" t="s">
        <v>20</v>
      </c>
      <c r="B7" s="70" t="s">
        <v>96</v>
      </c>
      <c r="C7" s="70" t="s">
        <v>23</v>
      </c>
      <c r="D7" s="70" t="s">
        <v>24</v>
      </c>
      <c r="E7" s="70" t="s">
        <v>26</v>
      </c>
      <c r="F7" s="70" t="s">
        <v>24</v>
      </c>
      <c r="G7" s="171"/>
      <c r="H7" s="171"/>
      <c r="I7" s="171"/>
      <c r="J7" s="71" t="s">
        <v>29</v>
      </c>
      <c r="K7" s="72"/>
      <c r="L7" s="70" t="s">
        <v>32</v>
      </c>
      <c r="M7" s="73" t="s">
        <v>30</v>
      </c>
      <c r="N7" s="64" t="s">
        <v>36</v>
      </c>
      <c r="O7" s="65"/>
      <c r="P7" s="66"/>
      <c r="Q7" s="60" t="s">
        <v>41</v>
      </c>
      <c r="R7" s="164" t="s">
        <v>2</v>
      </c>
      <c r="S7" s="165"/>
      <c r="T7" s="166"/>
      <c r="U7" s="70" t="s">
        <v>46</v>
      </c>
      <c r="V7" s="74" t="s">
        <v>50</v>
      </c>
      <c r="W7" s="70" t="s">
        <v>54</v>
      </c>
      <c r="X7" s="69"/>
      <c r="Y7" s="92" t="s">
        <v>17</v>
      </c>
      <c r="Z7" s="5"/>
      <c r="AA7" s="99"/>
      <c r="AB7" s="5"/>
      <c r="AC7" s="92" t="s">
        <v>53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15.95" customHeight="1" x14ac:dyDescent="0.25">
      <c r="A8" s="70"/>
      <c r="B8" s="70" t="s">
        <v>21</v>
      </c>
      <c r="C8" s="70" t="s">
        <v>21</v>
      </c>
      <c r="D8" s="70"/>
      <c r="E8" s="70" t="s">
        <v>27</v>
      </c>
      <c r="F8" s="70"/>
      <c r="G8" s="75"/>
      <c r="H8" s="76"/>
      <c r="I8" s="77"/>
      <c r="J8" s="60" t="s">
        <v>27</v>
      </c>
      <c r="K8" s="60" t="s">
        <v>30</v>
      </c>
      <c r="L8" s="70" t="s">
        <v>33</v>
      </c>
      <c r="M8" s="70" t="s">
        <v>3</v>
      </c>
      <c r="N8" s="74" t="s">
        <v>38</v>
      </c>
      <c r="O8" s="60" t="s">
        <v>39</v>
      </c>
      <c r="P8" s="172" t="s">
        <v>4</v>
      </c>
      <c r="Q8" s="70" t="s">
        <v>5</v>
      </c>
      <c r="R8" s="60" t="s">
        <v>43</v>
      </c>
      <c r="S8" s="78"/>
      <c r="T8" s="167" t="s">
        <v>4</v>
      </c>
      <c r="U8" s="70" t="s">
        <v>47</v>
      </c>
      <c r="V8" s="74" t="s">
        <v>51</v>
      </c>
      <c r="W8" s="70" t="s">
        <v>55</v>
      </c>
      <c r="X8" s="69"/>
      <c r="Y8" s="92" t="s">
        <v>18</v>
      </c>
      <c r="Z8" s="5"/>
      <c r="AA8" s="99"/>
      <c r="AB8" s="5"/>
      <c r="AC8" s="92" t="s">
        <v>19</v>
      </c>
      <c r="AD8" s="21"/>
      <c r="AE8" s="21"/>
      <c r="AF8" s="114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15.95" customHeight="1" x14ac:dyDescent="0.25">
      <c r="A9" s="79"/>
      <c r="B9" s="70"/>
      <c r="C9" s="70"/>
      <c r="D9" s="70"/>
      <c r="E9" s="70" t="s">
        <v>6</v>
      </c>
      <c r="F9" s="79"/>
      <c r="G9" s="80"/>
      <c r="H9" s="81"/>
      <c r="I9" s="82"/>
      <c r="J9" s="70" t="s">
        <v>7</v>
      </c>
      <c r="K9" s="70" t="s">
        <v>8</v>
      </c>
      <c r="L9" s="70" t="s">
        <v>34</v>
      </c>
      <c r="M9" s="70" t="s">
        <v>9</v>
      </c>
      <c r="N9" s="74" t="s">
        <v>37</v>
      </c>
      <c r="O9" s="70" t="s">
        <v>40</v>
      </c>
      <c r="P9" s="173"/>
      <c r="Q9" s="70"/>
      <c r="R9" s="70" t="s">
        <v>44</v>
      </c>
      <c r="S9" s="74"/>
      <c r="T9" s="168"/>
      <c r="U9" s="70" t="s">
        <v>48</v>
      </c>
      <c r="V9" s="74" t="s">
        <v>52</v>
      </c>
      <c r="W9" s="70" t="s">
        <v>15</v>
      </c>
      <c r="X9" s="69"/>
      <c r="Y9" s="92" t="s">
        <v>13</v>
      </c>
      <c r="Z9" s="5"/>
      <c r="AA9" s="100"/>
      <c r="AB9" s="5"/>
      <c r="AC9" s="92"/>
      <c r="AD9" s="114"/>
      <c r="AE9" s="114"/>
      <c r="AF9" s="114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15" customHeight="1" x14ac:dyDescent="0.25">
      <c r="A10" s="22" t="s">
        <v>73</v>
      </c>
      <c r="B10" s="2">
        <v>1081352.3255</v>
      </c>
      <c r="C10" s="2">
        <v>322094.03531932976</v>
      </c>
      <c r="D10" s="89">
        <f>B10+C10</f>
        <v>1403446.3608193297</v>
      </c>
      <c r="E10" s="2">
        <v>35.008399999999995</v>
      </c>
      <c r="F10" s="89">
        <f>D10+E10</f>
        <v>1403481.3692193297</v>
      </c>
      <c r="G10" s="2">
        <v>0</v>
      </c>
      <c r="H10" s="2">
        <v>0</v>
      </c>
      <c r="I10" s="2">
        <v>0</v>
      </c>
      <c r="J10" s="2">
        <v>19815.605600000003</v>
      </c>
      <c r="K10" s="2">
        <v>4717.5164999999997</v>
      </c>
      <c r="L10" s="2">
        <v>0</v>
      </c>
      <c r="M10" s="2">
        <v>20429.028300000002</v>
      </c>
      <c r="N10" s="2">
        <v>3652.7134999999998</v>
      </c>
      <c r="O10" s="2">
        <v>7867.7529999999997</v>
      </c>
      <c r="P10" s="2">
        <v>216.4901803837792</v>
      </c>
      <c r="Q10" s="2">
        <v>11773.4172</v>
      </c>
      <c r="R10" s="2">
        <v>364.52820382536527</v>
      </c>
      <c r="S10" s="2">
        <v>0</v>
      </c>
      <c r="T10" s="2">
        <v>265.22979133857507</v>
      </c>
      <c r="U10" s="2">
        <v>0</v>
      </c>
      <c r="V10" s="2">
        <v>6964.5477000000001</v>
      </c>
      <c r="W10" s="89">
        <f t="shared" ref="W10:W32" si="0">SUM(F10:V10)</f>
        <v>1479548.1991948772</v>
      </c>
      <c r="X10" s="3"/>
      <c r="Y10" s="39">
        <v>158484.169746</v>
      </c>
      <c r="Z10" s="40"/>
      <c r="AA10" s="97">
        <v>0</v>
      </c>
      <c r="AB10" s="3"/>
      <c r="AC10" s="89">
        <f>+W10+Y10+AA10</f>
        <v>1638032.3689408773</v>
      </c>
      <c r="AD10" s="115"/>
      <c r="AE10" s="116"/>
      <c r="AF10" s="118"/>
      <c r="AG10" s="5"/>
      <c r="AH10" s="4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15" customHeight="1" x14ac:dyDescent="0.25">
      <c r="A11" s="22" t="s">
        <v>74</v>
      </c>
      <c r="B11" s="2">
        <v>161014.30300000001</v>
      </c>
      <c r="C11" s="2">
        <v>15012.857578443331</v>
      </c>
      <c r="D11" s="89">
        <f t="shared" ref="D11:D32" si="1">B11+C11</f>
        <v>176027.16057844335</v>
      </c>
      <c r="E11" s="2">
        <v>1.7832999999999999</v>
      </c>
      <c r="F11" s="89">
        <f t="shared" ref="F11:F32" si="2">D11+E11</f>
        <v>176028.94387844336</v>
      </c>
      <c r="G11" s="2">
        <v>0</v>
      </c>
      <c r="H11" s="2">
        <v>0</v>
      </c>
      <c r="I11" s="2">
        <v>0</v>
      </c>
      <c r="J11" s="2">
        <v>2485.3708999999999</v>
      </c>
      <c r="K11" s="2">
        <v>0</v>
      </c>
      <c r="L11" s="2">
        <v>0</v>
      </c>
      <c r="M11" s="2">
        <v>0</v>
      </c>
      <c r="N11" s="2">
        <v>458.14830000000001</v>
      </c>
      <c r="O11" s="2">
        <v>807.68690000000004</v>
      </c>
      <c r="P11" s="2">
        <v>326.28218648476866</v>
      </c>
      <c r="Q11" s="2">
        <v>1705.1156000000001</v>
      </c>
      <c r="R11" s="2">
        <v>519.78986097341988</v>
      </c>
      <c r="S11" s="2">
        <v>0</v>
      </c>
      <c r="T11" s="2">
        <v>399.73986852416721</v>
      </c>
      <c r="U11" s="2">
        <v>2.2000000000000002</v>
      </c>
      <c r="V11" s="2">
        <v>873.54130000000009</v>
      </c>
      <c r="W11" s="89">
        <f t="shared" si="0"/>
        <v>183606.81879442575</v>
      </c>
      <c r="X11" s="3"/>
      <c r="Y11" s="39">
        <v>5365.4888169999995</v>
      </c>
      <c r="Z11" s="40"/>
      <c r="AA11" s="41">
        <v>0</v>
      </c>
      <c r="AB11" s="3"/>
      <c r="AC11" s="89">
        <f t="shared" ref="AC11:AC38" si="3">+W11+Y11+AA11</f>
        <v>188972.30761142576</v>
      </c>
      <c r="AD11" s="115"/>
      <c r="AE11" s="116"/>
      <c r="AF11" s="118"/>
      <c r="AG11" s="5"/>
      <c r="AH11" s="4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ht="15" customHeight="1" x14ac:dyDescent="0.25">
      <c r="A12" s="22" t="s">
        <v>75</v>
      </c>
      <c r="B12" s="2">
        <v>498452.0246</v>
      </c>
      <c r="C12" s="2">
        <v>69020.150425570304</v>
      </c>
      <c r="D12" s="89">
        <f t="shared" si="1"/>
        <v>567472.17502557032</v>
      </c>
      <c r="E12" s="2">
        <v>10.441700000000001</v>
      </c>
      <c r="F12" s="89">
        <f>D12+E12</f>
        <v>567482.61672557029</v>
      </c>
      <c r="G12" s="2">
        <v>0</v>
      </c>
      <c r="H12" s="2">
        <v>0</v>
      </c>
      <c r="I12" s="2">
        <v>0</v>
      </c>
      <c r="J12" s="2">
        <v>8012.2797</v>
      </c>
      <c r="K12" s="2">
        <v>1611.0521000000001</v>
      </c>
      <c r="L12" s="2">
        <v>0</v>
      </c>
      <c r="M12" s="2">
        <v>6976.6008000000002</v>
      </c>
      <c r="N12" s="2">
        <v>1476.9543999999999</v>
      </c>
      <c r="O12" s="2">
        <v>3535.5929999999998</v>
      </c>
      <c r="P12" s="2">
        <v>216.4901803837792</v>
      </c>
      <c r="Q12" s="2">
        <v>4587.5729000000001</v>
      </c>
      <c r="R12" s="2">
        <v>343.32000612679525</v>
      </c>
      <c r="S12" s="2">
        <v>0</v>
      </c>
      <c r="T12" s="2">
        <v>265.22979133857507</v>
      </c>
      <c r="U12" s="2">
        <v>0.5</v>
      </c>
      <c r="V12" s="2">
        <v>2816.076</v>
      </c>
      <c r="W12" s="89">
        <f t="shared" si="0"/>
        <v>597324.28560341941</v>
      </c>
      <c r="X12" s="3"/>
      <c r="Y12" s="39">
        <v>7267.7414460000009</v>
      </c>
      <c r="Z12" s="40"/>
      <c r="AA12" s="41">
        <v>0</v>
      </c>
      <c r="AB12" s="3"/>
      <c r="AC12" s="89">
        <f t="shared" si="3"/>
        <v>604592.02704941947</v>
      </c>
      <c r="AD12" s="115"/>
      <c r="AE12" s="116"/>
      <c r="AF12" s="118"/>
      <c r="AG12" s="5"/>
      <c r="AH12" s="4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ht="15" customHeight="1" x14ac:dyDescent="0.25">
      <c r="A13" s="22" t="s">
        <v>76</v>
      </c>
      <c r="B13" s="2">
        <v>206184.59840000002</v>
      </c>
      <c r="C13" s="2">
        <v>31390.520391290131</v>
      </c>
      <c r="D13" s="89">
        <f t="shared" si="1"/>
        <v>237575.11879129015</v>
      </c>
      <c r="E13" s="2">
        <v>3.2166999999999999</v>
      </c>
      <c r="F13" s="89">
        <f t="shared" si="2"/>
        <v>237578.33549129014</v>
      </c>
      <c r="G13" s="2">
        <v>0</v>
      </c>
      <c r="H13" s="2">
        <v>0</v>
      </c>
      <c r="I13" s="2">
        <v>0</v>
      </c>
      <c r="J13" s="2">
        <v>3354.3817000000004</v>
      </c>
      <c r="K13" s="2">
        <v>515.13980000000004</v>
      </c>
      <c r="L13" s="2">
        <v>0</v>
      </c>
      <c r="M13" s="2">
        <v>2230.7937000000002</v>
      </c>
      <c r="N13" s="2">
        <v>618.3338</v>
      </c>
      <c r="O13" s="2">
        <v>1041.4455</v>
      </c>
      <c r="P13" s="2">
        <v>274.07541324237371</v>
      </c>
      <c r="Q13" s="2">
        <v>4019.201</v>
      </c>
      <c r="R13" s="2">
        <v>493.27575469495838</v>
      </c>
      <c r="S13" s="2">
        <v>0</v>
      </c>
      <c r="T13" s="2">
        <v>335.77950067021931</v>
      </c>
      <c r="U13" s="2">
        <v>1.5</v>
      </c>
      <c r="V13" s="2">
        <v>1178.9633999999999</v>
      </c>
      <c r="W13" s="89">
        <f t="shared" si="0"/>
        <v>251641.2250598977</v>
      </c>
      <c r="X13" s="3"/>
      <c r="Y13" s="39">
        <v>8320.5142859999996</v>
      </c>
      <c r="Z13" s="40"/>
      <c r="AA13" s="41">
        <v>0</v>
      </c>
      <c r="AB13" s="3"/>
      <c r="AC13" s="89">
        <f t="shared" si="3"/>
        <v>259961.73934589769</v>
      </c>
      <c r="AD13" s="115"/>
      <c r="AE13" s="116"/>
      <c r="AF13" s="118"/>
      <c r="AG13" s="5"/>
      <c r="AH13" s="4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15" customHeight="1" x14ac:dyDescent="0.25">
      <c r="A14" s="22" t="s">
        <v>77</v>
      </c>
      <c r="B14" s="2">
        <v>282748.5711</v>
      </c>
      <c r="C14" s="2">
        <v>36069.852623532344</v>
      </c>
      <c r="D14" s="89">
        <f t="shared" si="1"/>
        <v>318818.42372353235</v>
      </c>
      <c r="E14" s="2">
        <v>2.8</v>
      </c>
      <c r="F14" s="89">
        <f t="shared" si="2"/>
        <v>318821.22372353234</v>
      </c>
      <c r="G14" s="2">
        <v>0</v>
      </c>
      <c r="H14" s="2">
        <v>0</v>
      </c>
      <c r="I14" s="2">
        <v>0</v>
      </c>
      <c r="J14" s="2">
        <v>4501.4759999999997</v>
      </c>
      <c r="K14" s="2">
        <v>404.98740000000004</v>
      </c>
      <c r="L14" s="2">
        <v>0</v>
      </c>
      <c r="M14" s="2">
        <v>1753.7827</v>
      </c>
      <c r="N14" s="2">
        <v>829.79079999999999</v>
      </c>
      <c r="O14" s="2">
        <v>1054.1826000000001</v>
      </c>
      <c r="P14" s="2">
        <v>291.09180053537199</v>
      </c>
      <c r="Q14" s="2">
        <v>3735.0151000000001</v>
      </c>
      <c r="R14" s="2">
        <v>502.36170294278753</v>
      </c>
      <c r="S14" s="2">
        <v>0</v>
      </c>
      <c r="T14" s="2">
        <v>356.62687972798051</v>
      </c>
      <c r="U14" s="2">
        <v>0.5</v>
      </c>
      <c r="V14" s="2">
        <v>1582.1436999999999</v>
      </c>
      <c r="W14" s="89">
        <f t="shared" si="0"/>
        <v>333833.18240673858</v>
      </c>
      <c r="X14" s="3"/>
      <c r="Y14" s="39">
        <v>10191.410355</v>
      </c>
      <c r="Z14" s="40"/>
      <c r="AA14" s="41">
        <v>0</v>
      </c>
      <c r="AB14" s="3"/>
      <c r="AC14" s="89">
        <f t="shared" si="3"/>
        <v>344024.59276173858</v>
      </c>
      <c r="AD14" s="115"/>
      <c r="AE14" s="116"/>
      <c r="AF14" s="118"/>
      <c r="AG14" s="5"/>
      <c r="AH14" s="4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ht="15" customHeight="1" x14ac:dyDescent="0.25">
      <c r="A15" s="22" t="s">
        <v>78</v>
      </c>
      <c r="B15" s="2">
        <v>86449.058400000009</v>
      </c>
      <c r="C15" s="2">
        <v>14622.913225756532</v>
      </c>
      <c r="D15" s="89">
        <f t="shared" si="1"/>
        <v>101071.97162575655</v>
      </c>
      <c r="E15" s="2">
        <v>2.0167000000000002</v>
      </c>
      <c r="F15" s="89">
        <f t="shared" si="2"/>
        <v>101073.98832575654</v>
      </c>
      <c r="G15" s="2">
        <v>0</v>
      </c>
      <c r="H15" s="2">
        <v>0</v>
      </c>
      <c r="I15" s="2">
        <v>0</v>
      </c>
      <c r="J15" s="2">
        <v>1427.0601000000001</v>
      </c>
      <c r="K15" s="2">
        <v>158.42349999999999</v>
      </c>
      <c r="L15" s="2">
        <v>0</v>
      </c>
      <c r="M15" s="2">
        <v>686.04690000000005</v>
      </c>
      <c r="N15" s="2">
        <v>263.06459999999998</v>
      </c>
      <c r="O15" s="2">
        <v>919.55790000000002</v>
      </c>
      <c r="P15" s="2">
        <v>305.20479367677069</v>
      </c>
      <c r="Q15" s="2">
        <v>2598.2714000000001</v>
      </c>
      <c r="R15" s="2">
        <v>710.89960817969154</v>
      </c>
      <c r="S15" s="2">
        <v>0</v>
      </c>
      <c r="T15" s="2">
        <v>373.91720772002049</v>
      </c>
      <c r="U15" s="2">
        <v>3</v>
      </c>
      <c r="V15" s="2">
        <v>501.5795</v>
      </c>
      <c r="W15" s="89">
        <f t="shared" si="0"/>
        <v>109021.01383533304</v>
      </c>
      <c r="X15" s="3"/>
      <c r="Y15" s="39">
        <v>1996.6080749999999</v>
      </c>
      <c r="Z15" s="40"/>
      <c r="AA15" s="41">
        <v>0</v>
      </c>
      <c r="AB15" s="3"/>
      <c r="AC15" s="89">
        <f t="shared" si="3"/>
        <v>111017.62191033304</v>
      </c>
      <c r="AD15" s="115"/>
      <c r="AE15" s="116"/>
      <c r="AF15" s="118"/>
      <c r="AG15" s="5"/>
      <c r="AH15" s="4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15" customHeight="1" x14ac:dyDescent="0.25">
      <c r="A16" s="22" t="s">
        <v>79</v>
      </c>
      <c r="B16" s="2">
        <v>281535.00270000001</v>
      </c>
      <c r="C16" s="2">
        <v>30513.145597744995</v>
      </c>
      <c r="D16" s="89">
        <f t="shared" si="1"/>
        <v>312048.14829774504</v>
      </c>
      <c r="E16" s="2">
        <v>5.6249000000000002</v>
      </c>
      <c r="F16" s="89">
        <f t="shared" si="2"/>
        <v>312053.77319774503</v>
      </c>
      <c r="G16" s="2">
        <v>0</v>
      </c>
      <c r="H16" s="2">
        <v>0</v>
      </c>
      <c r="I16" s="2">
        <v>0</v>
      </c>
      <c r="J16" s="2">
        <v>4405.8847999999998</v>
      </c>
      <c r="K16" s="2">
        <v>699.16120000000012</v>
      </c>
      <c r="L16" s="2">
        <v>0</v>
      </c>
      <c r="M16" s="2">
        <v>3027.6911999999998</v>
      </c>
      <c r="N16" s="2">
        <v>812.15680000000009</v>
      </c>
      <c r="O16" s="2">
        <v>1327.2797</v>
      </c>
      <c r="P16" s="2">
        <v>250.51296479797594</v>
      </c>
      <c r="Q16" s="2">
        <v>3166.6432999999997</v>
      </c>
      <c r="R16" s="2">
        <v>479.73403154764435</v>
      </c>
      <c r="S16" s="2">
        <v>0</v>
      </c>
      <c r="T16" s="2">
        <v>306.91231013774859</v>
      </c>
      <c r="U16" s="2">
        <v>1.8</v>
      </c>
      <c r="V16" s="2">
        <v>1548.5213000000001</v>
      </c>
      <c r="W16" s="89">
        <f t="shared" si="0"/>
        <v>328080.07080422837</v>
      </c>
      <c r="X16" s="3"/>
      <c r="Y16" s="39">
        <v>4936.9680990000006</v>
      </c>
      <c r="Z16" s="40"/>
      <c r="AA16" s="41">
        <v>0</v>
      </c>
      <c r="AB16" s="3"/>
      <c r="AC16" s="89">
        <f t="shared" si="3"/>
        <v>333017.03890322836</v>
      </c>
      <c r="AD16" s="115"/>
      <c r="AE16" s="116"/>
      <c r="AF16" s="118"/>
      <c r="AG16" s="5"/>
      <c r="AH16" s="4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ht="15" customHeight="1" x14ac:dyDescent="0.25">
      <c r="A17" s="22" t="s">
        <v>80</v>
      </c>
      <c r="B17" s="2">
        <v>212081.7176</v>
      </c>
      <c r="C17" s="2">
        <v>20569.564604230683</v>
      </c>
      <c r="D17" s="89">
        <f t="shared" si="1"/>
        <v>232651.28220423069</v>
      </c>
      <c r="E17" s="2">
        <v>1.7251000000000001</v>
      </c>
      <c r="F17" s="89">
        <f t="shared" si="2"/>
        <v>232653.0073042307</v>
      </c>
      <c r="G17" s="2">
        <v>0</v>
      </c>
      <c r="H17" s="2">
        <v>0</v>
      </c>
      <c r="I17" s="2">
        <v>0</v>
      </c>
      <c r="J17" s="2">
        <v>3284.8609000000001</v>
      </c>
      <c r="K17" s="2">
        <v>188.65100000000001</v>
      </c>
      <c r="L17" s="2">
        <v>0</v>
      </c>
      <c r="M17" s="2">
        <v>816.94619999999998</v>
      </c>
      <c r="N17" s="2">
        <v>605.52440000000001</v>
      </c>
      <c r="O17" s="2">
        <v>710.27350000000001</v>
      </c>
      <c r="P17" s="2">
        <v>336.37163727266767</v>
      </c>
      <c r="Q17" s="2">
        <v>3247.8392000000003</v>
      </c>
      <c r="R17" s="2">
        <v>524.1351202246143</v>
      </c>
      <c r="S17" s="2">
        <v>0</v>
      </c>
      <c r="T17" s="2">
        <v>412.10081221344279</v>
      </c>
      <c r="U17" s="2">
        <v>2.2000000000000002</v>
      </c>
      <c r="V17" s="2">
        <v>1154.5399</v>
      </c>
      <c r="W17" s="89">
        <f t="shared" si="0"/>
        <v>243936.44997394146</v>
      </c>
      <c r="X17" s="3"/>
      <c r="Y17" s="39">
        <v>5130.6300570000003</v>
      </c>
      <c r="Z17" s="40"/>
      <c r="AA17" s="41">
        <v>0</v>
      </c>
      <c r="AB17" s="3"/>
      <c r="AC17" s="89">
        <f t="shared" si="3"/>
        <v>249067.08003094146</v>
      </c>
      <c r="AD17" s="115"/>
      <c r="AE17" s="116"/>
      <c r="AF17" s="118"/>
      <c r="AG17" s="5"/>
      <c r="AH17" s="4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15" customHeight="1" x14ac:dyDescent="0.25">
      <c r="A18" s="22" t="s">
        <v>81</v>
      </c>
      <c r="B18" s="2">
        <v>161776.8009</v>
      </c>
      <c r="C18" s="2">
        <v>19789.675898857087</v>
      </c>
      <c r="D18" s="89">
        <f t="shared" si="1"/>
        <v>181566.4767988571</v>
      </c>
      <c r="E18" s="2">
        <v>2.7749999999999999</v>
      </c>
      <c r="F18" s="89">
        <f t="shared" si="2"/>
        <v>181569.25179885709</v>
      </c>
      <c r="G18" s="2">
        <v>0</v>
      </c>
      <c r="H18" s="2">
        <v>0</v>
      </c>
      <c r="I18" s="2">
        <v>0</v>
      </c>
      <c r="J18" s="2">
        <v>2563.5819000000001</v>
      </c>
      <c r="K18" s="2">
        <v>0</v>
      </c>
      <c r="L18" s="2">
        <v>0</v>
      </c>
      <c r="M18" s="2">
        <v>0</v>
      </c>
      <c r="N18" s="2">
        <v>472.5548</v>
      </c>
      <c r="O18" s="2">
        <v>789.5123000000001</v>
      </c>
      <c r="P18" s="2">
        <v>271.43988060607393</v>
      </c>
      <c r="Q18" s="2">
        <v>2435.8793999999998</v>
      </c>
      <c r="R18" s="2">
        <v>503.5361452775939</v>
      </c>
      <c r="S18" s="2">
        <v>0</v>
      </c>
      <c r="T18" s="2">
        <v>332.5506162500285</v>
      </c>
      <c r="U18" s="2">
        <v>2.2000000000000002</v>
      </c>
      <c r="V18" s="2">
        <v>901.00969999999995</v>
      </c>
      <c r="W18" s="89">
        <f t="shared" si="0"/>
        <v>189841.51654099079</v>
      </c>
      <c r="X18" s="3"/>
      <c r="Y18" s="39">
        <v>4901.9464200000002</v>
      </c>
      <c r="Z18" s="40"/>
      <c r="AA18" s="41">
        <v>0</v>
      </c>
      <c r="AB18" s="3"/>
      <c r="AC18" s="89">
        <f t="shared" si="3"/>
        <v>194743.46296099079</v>
      </c>
      <c r="AD18" s="115"/>
      <c r="AE18" s="116"/>
      <c r="AF18" s="118"/>
      <c r="AG18" s="5"/>
      <c r="AH18" s="4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ht="15" customHeight="1" x14ac:dyDescent="0.25">
      <c r="A19" s="22" t="s">
        <v>82</v>
      </c>
      <c r="B19" s="2">
        <v>112015.5904</v>
      </c>
      <c r="C19" s="2">
        <v>10333.525346201272</v>
      </c>
      <c r="D19" s="89">
        <f t="shared" si="1"/>
        <v>122349.11574620128</v>
      </c>
      <c r="E19" s="2">
        <v>1.6</v>
      </c>
      <c r="F19" s="89">
        <f t="shared" si="2"/>
        <v>122350.71574620128</v>
      </c>
      <c r="G19" s="2">
        <v>0</v>
      </c>
      <c r="H19" s="2">
        <v>0</v>
      </c>
      <c r="I19" s="2">
        <v>0</v>
      </c>
      <c r="J19" s="2">
        <v>1727.3849</v>
      </c>
      <c r="K19" s="2">
        <v>139.11620000000002</v>
      </c>
      <c r="L19" s="2">
        <v>5.4000000000000002E-7</v>
      </c>
      <c r="M19" s="2">
        <v>602.53319999999997</v>
      </c>
      <c r="N19" s="2">
        <v>318.41849999999999</v>
      </c>
      <c r="O19" s="2">
        <v>996.50869999999998</v>
      </c>
      <c r="P19" s="2">
        <v>240.96298338377684</v>
      </c>
      <c r="Q19" s="2">
        <v>1655.3678</v>
      </c>
      <c r="R19" s="2">
        <v>657.88564156770269</v>
      </c>
      <c r="S19" s="2">
        <v>0</v>
      </c>
      <c r="T19" s="2">
        <v>295.21228949700827</v>
      </c>
      <c r="U19" s="2">
        <v>2.5</v>
      </c>
      <c r="V19" s="2">
        <v>607.10719999999992</v>
      </c>
      <c r="W19" s="89">
        <f t="shared" si="0"/>
        <v>129593.71316118979</v>
      </c>
      <c r="X19" s="3"/>
      <c r="Y19" s="39">
        <v>0</v>
      </c>
      <c r="Z19" s="40"/>
      <c r="AA19" s="41">
        <v>0</v>
      </c>
      <c r="AB19" s="3"/>
      <c r="AC19" s="89">
        <f t="shared" si="3"/>
        <v>129593.71316118979</v>
      </c>
      <c r="AD19" s="115"/>
      <c r="AE19" s="116"/>
      <c r="AF19" s="118"/>
      <c r="AG19" s="5"/>
      <c r="AH19" s="4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15" customHeight="1" x14ac:dyDescent="0.25">
      <c r="A20" s="22" t="s">
        <v>83</v>
      </c>
      <c r="B20" s="2">
        <v>120629.77959999999</v>
      </c>
      <c r="C20" s="2">
        <v>11698.330580605118</v>
      </c>
      <c r="D20" s="89">
        <f t="shared" si="1"/>
        <v>132328.11018060512</v>
      </c>
      <c r="E20" s="2">
        <v>1.6916</v>
      </c>
      <c r="F20" s="89">
        <f t="shared" si="2"/>
        <v>132329.80178060511</v>
      </c>
      <c r="G20" s="2">
        <v>0</v>
      </c>
      <c r="H20" s="2">
        <v>0</v>
      </c>
      <c r="I20" s="2">
        <v>0</v>
      </c>
      <c r="J20" s="2">
        <v>1868.3732</v>
      </c>
      <c r="K20" s="2">
        <v>0</v>
      </c>
      <c r="L20" s="2">
        <v>0</v>
      </c>
      <c r="M20" s="2">
        <v>0</v>
      </c>
      <c r="N20" s="2">
        <v>344.40979999999996</v>
      </c>
      <c r="O20" s="2">
        <v>615.80989999999997</v>
      </c>
      <c r="P20" s="2">
        <v>317.4739754443695</v>
      </c>
      <c r="Q20" s="2">
        <v>1623.9196000000002</v>
      </c>
      <c r="R20" s="2">
        <v>556.18874436524072</v>
      </c>
      <c r="S20" s="2">
        <v>0</v>
      </c>
      <c r="T20" s="2">
        <v>388.94861704846852</v>
      </c>
      <c r="U20" s="2">
        <v>2.2000000000000002</v>
      </c>
      <c r="V20" s="2">
        <v>656.67840000000001</v>
      </c>
      <c r="W20" s="89">
        <f t="shared" si="0"/>
        <v>138703.80401746318</v>
      </c>
      <c r="X20" s="3"/>
      <c r="Y20" s="39">
        <v>1639.4061180000001</v>
      </c>
      <c r="Z20" s="40"/>
      <c r="AA20" s="41">
        <v>0</v>
      </c>
      <c r="AB20" s="3"/>
      <c r="AC20" s="89">
        <f t="shared" si="3"/>
        <v>140343.21013546319</v>
      </c>
      <c r="AD20" s="115"/>
      <c r="AE20" s="116"/>
      <c r="AF20" s="118"/>
      <c r="AG20" s="5"/>
      <c r="AH20" s="4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5" customHeight="1" x14ac:dyDescent="0.25">
      <c r="A21" s="22" t="s">
        <v>84</v>
      </c>
      <c r="B21" s="2">
        <v>221854.03080000001</v>
      </c>
      <c r="C21" s="2">
        <v>44648.628382643154</v>
      </c>
      <c r="D21" s="89">
        <f t="shared" si="1"/>
        <v>266502.65918264317</v>
      </c>
      <c r="E21" s="2">
        <v>5.1416000000000004</v>
      </c>
      <c r="F21" s="89">
        <f t="shared" si="2"/>
        <v>266507.80078264314</v>
      </c>
      <c r="G21" s="2">
        <v>0</v>
      </c>
      <c r="H21" s="2">
        <v>0</v>
      </c>
      <c r="I21" s="2">
        <v>0</v>
      </c>
      <c r="J21" s="2">
        <v>3762.8167999999996</v>
      </c>
      <c r="K21" s="2">
        <v>0</v>
      </c>
      <c r="L21" s="2">
        <v>0</v>
      </c>
      <c r="M21" s="2">
        <v>0</v>
      </c>
      <c r="N21" s="2">
        <v>693.62729999999999</v>
      </c>
      <c r="O21" s="2">
        <v>1442.1086</v>
      </c>
      <c r="P21" s="2">
        <v>246.4213643938763</v>
      </c>
      <c r="Q21" s="2">
        <v>3247.8392000000003</v>
      </c>
      <c r="R21" s="2">
        <v>388.80133172266187</v>
      </c>
      <c r="S21" s="2">
        <v>0</v>
      </c>
      <c r="T21" s="2">
        <v>301.8995454945599</v>
      </c>
      <c r="U21" s="2">
        <v>2.2000000000000002</v>
      </c>
      <c r="V21" s="2">
        <v>1322.5237</v>
      </c>
      <c r="W21" s="89">
        <f t="shared" si="0"/>
        <v>277916.03862425423</v>
      </c>
      <c r="X21" s="3"/>
      <c r="Y21" s="39">
        <v>7185.7661399999997</v>
      </c>
      <c r="Z21" s="40"/>
      <c r="AA21" s="41">
        <v>0</v>
      </c>
      <c r="AB21" s="3"/>
      <c r="AC21" s="89">
        <f t="shared" si="3"/>
        <v>285101.80476425425</v>
      </c>
      <c r="AD21" s="115"/>
      <c r="AE21" s="116"/>
      <c r="AF21" s="118"/>
      <c r="AG21" s="5"/>
      <c r="AH21" s="4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ht="15" customHeight="1" x14ac:dyDescent="0.25">
      <c r="A22" s="22" t="s">
        <v>85</v>
      </c>
      <c r="B22" s="2">
        <v>172797.46409999998</v>
      </c>
      <c r="C22" s="2">
        <v>38312.032651481597</v>
      </c>
      <c r="D22" s="89">
        <f t="shared" si="1"/>
        <v>211109.49675148158</v>
      </c>
      <c r="E22" s="2">
        <v>2.8416999999999999</v>
      </c>
      <c r="F22" s="89">
        <f t="shared" si="2"/>
        <v>211112.33845148157</v>
      </c>
      <c r="G22" s="2">
        <v>0</v>
      </c>
      <c r="H22" s="2">
        <v>0</v>
      </c>
      <c r="I22" s="2">
        <v>0</v>
      </c>
      <c r="J22" s="2">
        <v>2980.7071000000001</v>
      </c>
      <c r="K22" s="2">
        <v>221.1728</v>
      </c>
      <c r="L22" s="2">
        <v>0</v>
      </c>
      <c r="M22" s="2">
        <v>957.78059999999994</v>
      </c>
      <c r="N22" s="2">
        <v>549.4452</v>
      </c>
      <c r="O22" s="2">
        <v>964.01240000000007</v>
      </c>
      <c r="P22" s="2">
        <v>318.74335184846933</v>
      </c>
      <c r="Q22" s="2">
        <v>3816.2111</v>
      </c>
      <c r="R22" s="2">
        <v>433.6596152681318</v>
      </c>
      <c r="S22" s="2">
        <v>0</v>
      </c>
      <c r="T22" s="2">
        <v>390.5037750820527</v>
      </c>
      <c r="U22" s="2">
        <v>2.2000000000000002</v>
      </c>
      <c r="V22" s="2">
        <v>1047.6149</v>
      </c>
      <c r="W22" s="89">
        <f t="shared" si="0"/>
        <v>222794.38929368023</v>
      </c>
      <c r="X22" s="3"/>
      <c r="Y22" s="39">
        <v>9293.9983499999998</v>
      </c>
      <c r="Z22" s="40"/>
      <c r="AA22" s="41">
        <v>0</v>
      </c>
      <c r="AB22" s="3"/>
      <c r="AC22" s="89">
        <f t="shared" si="3"/>
        <v>232088.38764368024</v>
      </c>
      <c r="AD22" s="115"/>
      <c r="AE22" s="116"/>
      <c r="AF22" s="118"/>
      <c r="AG22" s="5"/>
      <c r="AH22" s="4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15" customHeight="1" x14ac:dyDescent="0.25">
      <c r="A23" s="22" t="s">
        <v>86</v>
      </c>
      <c r="B23" s="2">
        <v>94347.01</v>
      </c>
      <c r="C23" s="2">
        <v>16572.634989190519</v>
      </c>
      <c r="D23" s="89">
        <f t="shared" si="1"/>
        <v>110919.64498919051</v>
      </c>
      <c r="E23" s="2">
        <v>1.4499</v>
      </c>
      <c r="F23" s="89">
        <f t="shared" si="2"/>
        <v>110921.09488919051</v>
      </c>
      <c r="G23" s="2">
        <v>0</v>
      </c>
      <c r="H23" s="2">
        <v>0</v>
      </c>
      <c r="I23" s="2">
        <v>0</v>
      </c>
      <c r="J23" s="2">
        <v>1566.1018000000001</v>
      </c>
      <c r="K23" s="2">
        <v>99.46759999999999</v>
      </c>
      <c r="L23" s="2">
        <v>0</v>
      </c>
      <c r="M23" s="2">
        <v>430.74080000000004</v>
      </c>
      <c r="N23" s="2">
        <v>288.68359999999996</v>
      </c>
      <c r="O23" s="2">
        <v>1226.3018</v>
      </c>
      <c r="P23" s="2">
        <v>283.05033531307276</v>
      </c>
      <c r="Q23" s="2">
        <v>3491.4272000000001</v>
      </c>
      <c r="R23" s="2">
        <v>569.22718107722915</v>
      </c>
      <c r="S23" s="2">
        <v>0</v>
      </c>
      <c r="T23" s="2">
        <v>346.77499572300832</v>
      </c>
      <c r="U23" s="2">
        <v>2.5</v>
      </c>
      <c r="V23" s="2">
        <v>550.42650000000003</v>
      </c>
      <c r="W23" s="89">
        <f t="shared" si="0"/>
        <v>119775.79670130386</v>
      </c>
      <c r="X23" s="3"/>
      <c r="Y23" s="39">
        <v>2650.8159300000002</v>
      </c>
      <c r="Z23" s="40"/>
      <c r="AA23" s="41">
        <v>0</v>
      </c>
      <c r="AB23" s="3"/>
      <c r="AC23" s="89">
        <f t="shared" si="3"/>
        <v>122426.61263130385</v>
      </c>
      <c r="AD23" s="115"/>
      <c r="AE23" s="116"/>
      <c r="AF23" s="118"/>
      <c r="AG23" s="5"/>
      <c r="AH23" s="4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5" customHeight="1" x14ac:dyDescent="0.25">
      <c r="A24" s="22" t="s">
        <v>87</v>
      </c>
      <c r="B24" s="2">
        <v>143415.69649999999</v>
      </c>
      <c r="C24" s="2">
        <v>17839.954135422773</v>
      </c>
      <c r="D24" s="89">
        <f t="shared" si="1"/>
        <v>161255.65063542276</v>
      </c>
      <c r="E24" s="2">
        <v>1.2167000000000001</v>
      </c>
      <c r="F24" s="89">
        <f t="shared" si="2"/>
        <v>161256.86733542275</v>
      </c>
      <c r="G24" s="2">
        <v>0</v>
      </c>
      <c r="H24" s="2">
        <v>0</v>
      </c>
      <c r="I24" s="2">
        <v>0</v>
      </c>
      <c r="J24" s="2">
        <v>2276.8082999999997</v>
      </c>
      <c r="K24" s="2">
        <v>0</v>
      </c>
      <c r="L24" s="2">
        <v>0</v>
      </c>
      <c r="M24" s="2">
        <v>0</v>
      </c>
      <c r="N24" s="2">
        <v>419.70320000000004</v>
      </c>
      <c r="O24" s="2">
        <v>929.30150000000003</v>
      </c>
      <c r="P24" s="2">
        <v>263.00442790907471</v>
      </c>
      <c r="Q24" s="2">
        <v>3653.8191000000002</v>
      </c>
      <c r="R24" s="2">
        <v>503.43249521385792</v>
      </c>
      <c r="S24" s="2">
        <v>0</v>
      </c>
      <c r="T24" s="2">
        <v>322.21604423558762</v>
      </c>
      <c r="U24" s="2">
        <v>2.5</v>
      </c>
      <c r="V24" s="2">
        <v>800.23869999999999</v>
      </c>
      <c r="W24" s="89">
        <f t="shared" si="0"/>
        <v>170427.89110278126</v>
      </c>
      <c r="X24" s="3"/>
      <c r="Y24" s="39">
        <v>2560.0745729999999</v>
      </c>
      <c r="Z24" s="40"/>
      <c r="AA24" s="41">
        <v>0</v>
      </c>
      <c r="AB24" s="3"/>
      <c r="AC24" s="89">
        <f t="shared" si="3"/>
        <v>172987.96567578125</v>
      </c>
      <c r="AD24" s="115"/>
      <c r="AE24" s="116"/>
      <c r="AF24" s="118"/>
      <c r="AG24" s="5"/>
      <c r="AH24" s="4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15" customHeight="1" x14ac:dyDescent="0.25">
      <c r="A25" s="22" t="s">
        <v>88</v>
      </c>
      <c r="B25" s="2">
        <v>207916.16030000002</v>
      </c>
      <c r="C25" s="2">
        <v>37044.713505249667</v>
      </c>
      <c r="D25" s="89">
        <f t="shared" si="1"/>
        <v>244960.87380524969</v>
      </c>
      <c r="E25" s="2">
        <v>3.3167</v>
      </c>
      <c r="F25" s="89">
        <f t="shared" si="2"/>
        <v>244964.19050524969</v>
      </c>
      <c r="G25" s="2">
        <v>0</v>
      </c>
      <c r="H25" s="2">
        <v>0</v>
      </c>
      <c r="I25" s="2">
        <v>0</v>
      </c>
      <c r="J25" s="2">
        <v>3458.663</v>
      </c>
      <c r="K25" s="2">
        <v>0</v>
      </c>
      <c r="L25" s="2">
        <v>0</v>
      </c>
      <c r="M25" s="2">
        <v>0</v>
      </c>
      <c r="N25" s="2">
        <v>637.56479999999999</v>
      </c>
      <c r="O25" s="2">
        <v>1107.5305000000001</v>
      </c>
      <c r="P25" s="2">
        <v>269.06471687877416</v>
      </c>
      <c r="Q25" s="2">
        <v>3247.8392000000003</v>
      </c>
      <c r="R25" s="2">
        <v>604.60439143444569</v>
      </c>
      <c r="S25" s="2">
        <v>0</v>
      </c>
      <c r="T25" s="2">
        <v>329.64071900079364</v>
      </c>
      <c r="U25" s="2">
        <v>2.5</v>
      </c>
      <c r="V25" s="2">
        <v>1215.6306999999999</v>
      </c>
      <c r="W25" s="89">
        <f t="shared" si="0"/>
        <v>255837.22853256369</v>
      </c>
      <c r="X25" s="3"/>
      <c r="Y25" s="39">
        <v>17020.110732999998</v>
      </c>
      <c r="Z25" s="40"/>
      <c r="AA25" s="41">
        <v>0</v>
      </c>
      <c r="AB25" s="3"/>
      <c r="AC25" s="89">
        <f t="shared" si="3"/>
        <v>272857.3392655637</v>
      </c>
      <c r="AD25" s="115"/>
      <c r="AE25" s="116"/>
      <c r="AF25" s="118"/>
      <c r="AG25" s="5"/>
      <c r="AH25" s="4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15" customHeight="1" x14ac:dyDescent="0.25">
      <c r="A26" s="22" t="s">
        <v>89</v>
      </c>
      <c r="B26" s="2">
        <v>191759.29749999999</v>
      </c>
      <c r="C26" s="2">
        <v>24274.0359547556</v>
      </c>
      <c r="D26" s="89">
        <f t="shared" si="1"/>
        <v>216033.3334547556</v>
      </c>
      <c r="E26" s="2">
        <v>2.5083000000000002</v>
      </c>
      <c r="F26" s="89">
        <f t="shared" si="2"/>
        <v>216035.84175475559</v>
      </c>
      <c r="G26" s="2">
        <v>0</v>
      </c>
      <c r="H26" s="2">
        <v>0</v>
      </c>
      <c r="I26" s="2">
        <v>0</v>
      </c>
      <c r="J26" s="2">
        <v>3050.2280000000001</v>
      </c>
      <c r="K26" s="2">
        <v>0</v>
      </c>
      <c r="L26" s="2">
        <v>0</v>
      </c>
      <c r="M26" s="2">
        <v>0</v>
      </c>
      <c r="N26" s="2">
        <v>562.27139999999997</v>
      </c>
      <c r="O26" s="2">
        <v>825.24530000000004</v>
      </c>
      <c r="P26" s="2">
        <v>249.26793943427606</v>
      </c>
      <c r="Q26" s="2">
        <v>2963.6532999999999</v>
      </c>
      <c r="R26" s="2">
        <v>386.92145381777334</v>
      </c>
      <c r="S26" s="2">
        <v>0</v>
      </c>
      <c r="T26" s="2">
        <v>305.38698545209297</v>
      </c>
      <c r="U26" s="2">
        <v>2.2000000000000002</v>
      </c>
      <c r="V26" s="2">
        <v>1072.0705</v>
      </c>
      <c r="W26" s="89">
        <f t="shared" si="0"/>
        <v>225453.08663345975</v>
      </c>
      <c r="X26" s="3"/>
      <c r="Y26" s="39">
        <v>3238.537323</v>
      </c>
      <c r="Z26" s="40"/>
      <c r="AA26" s="41">
        <v>0</v>
      </c>
      <c r="AB26" s="3"/>
      <c r="AC26" s="89">
        <f t="shared" si="3"/>
        <v>228691.62395645975</v>
      </c>
      <c r="AD26" s="115"/>
      <c r="AE26" s="116"/>
      <c r="AF26" s="118"/>
      <c r="AG26" s="5"/>
      <c r="AH26" s="4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15" customHeight="1" x14ac:dyDescent="0.25">
      <c r="A27" s="22" t="s">
        <v>90</v>
      </c>
      <c r="B27" s="2">
        <v>131733.1783</v>
      </c>
      <c r="C27" s="2">
        <v>14135.482784897873</v>
      </c>
      <c r="D27" s="89">
        <f t="shared" si="1"/>
        <v>145868.66108489787</v>
      </c>
      <c r="E27" s="2">
        <v>1.5751000000000002</v>
      </c>
      <c r="F27" s="89">
        <f t="shared" si="2"/>
        <v>145870.23618489786</v>
      </c>
      <c r="G27" s="2">
        <v>0</v>
      </c>
      <c r="H27" s="2">
        <v>0</v>
      </c>
      <c r="I27" s="2">
        <v>0</v>
      </c>
      <c r="J27" s="2">
        <v>2059.5556000000001</v>
      </c>
      <c r="K27" s="2">
        <v>0</v>
      </c>
      <c r="L27" s="2">
        <v>0</v>
      </c>
      <c r="M27" s="2">
        <v>0</v>
      </c>
      <c r="N27" s="2">
        <v>379.64420000000001</v>
      </c>
      <c r="O27" s="2">
        <v>642.78980000000001</v>
      </c>
      <c r="P27" s="2">
        <v>244.18856061617652</v>
      </c>
      <c r="Q27" s="2">
        <v>2963.6532999999999</v>
      </c>
      <c r="R27" s="2">
        <v>442.60797002473561</v>
      </c>
      <c r="S27" s="2">
        <v>0</v>
      </c>
      <c r="T27" s="2">
        <v>299.16405848448659</v>
      </c>
      <c r="U27" s="2">
        <v>2.2000000000000002</v>
      </c>
      <c r="V27" s="2">
        <v>723.85910000000001</v>
      </c>
      <c r="W27" s="89">
        <f t="shared" si="0"/>
        <v>153627.89877402328</v>
      </c>
      <c r="X27" s="3"/>
      <c r="Y27" s="39">
        <v>0</v>
      </c>
      <c r="Z27" s="40"/>
      <c r="AA27" s="41">
        <v>0</v>
      </c>
      <c r="AB27" s="3"/>
      <c r="AC27" s="89">
        <f t="shared" si="3"/>
        <v>153627.89877402328</v>
      </c>
      <c r="AD27" s="115"/>
      <c r="AE27" s="116"/>
      <c r="AF27" s="118"/>
      <c r="AG27" s="5"/>
      <c r="AH27" s="4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15" customHeight="1" x14ac:dyDescent="0.25">
      <c r="A28" s="22" t="s">
        <v>91</v>
      </c>
      <c r="B28" s="2">
        <v>93663.028999999995</v>
      </c>
      <c r="C28" s="2">
        <v>7408.9427010499649</v>
      </c>
      <c r="D28" s="89">
        <f t="shared" si="1"/>
        <v>101071.97170104996</v>
      </c>
      <c r="E28" s="2">
        <v>0.70829999999999993</v>
      </c>
      <c r="F28" s="89">
        <f t="shared" si="2"/>
        <v>101072.68000104996</v>
      </c>
      <c r="G28" s="2">
        <v>0</v>
      </c>
      <c r="H28" s="2">
        <v>0</v>
      </c>
      <c r="I28" s="2">
        <v>0</v>
      </c>
      <c r="J28" s="2">
        <v>1427.0601000000001</v>
      </c>
      <c r="K28" s="2">
        <v>128.9709</v>
      </c>
      <c r="L28" s="2">
        <v>0</v>
      </c>
      <c r="M28" s="2">
        <v>558.50360000000001</v>
      </c>
      <c r="N28" s="2">
        <v>263.06459999999998</v>
      </c>
      <c r="O28" s="2">
        <v>740.2251</v>
      </c>
      <c r="P28" s="2">
        <v>343.58704004036696</v>
      </c>
      <c r="Q28" s="2">
        <v>2598.2714000000001</v>
      </c>
      <c r="R28" s="2">
        <v>865.42799482427733</v>
      </c>
      <c r="S28" s="2">
        <v>0</v>
      </c>
      <c r="T28" s="2">
        <v>420.94065781791312</v>
      </c>
      <c r="U28" s="2">
        <v>3</v>
      </c>
      <c r="V28" s="2">
        <v>501.5795</v>
      </c>
      <c r="W28" s="89">
        <f t="shared" si="0"/>
        <v>108923.31089373252</v>
      </c>
      <c r="X28" s="3"/>
      <c r="Y28" s="39">
        <v>545.36107499999991</v>
      </c>
      <c r="Z28" s="40"/>
      <c r="AA28" s="41">
        <v>0</v>
      </c>
      <c r="AB28" s="3"/>
      <c r="AC28" s="89">
        <f t="shared" si="3"/>
        <v>109468.67196873251</v>
      </c>
      <c r="AD28" s="115"/>
      <c r="AE28" s="116"/>
      <c r="AF28" s="118"/>
      <c r="AG28" s="5"/>
      <c r="AH28" s="4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15" customHeight="1" x14ac:dyDescent="0.25">
      <c r="A29" s="22" t="s">
        <v>92</v>
      </c>
      <c r="B29" s="2">
        <v>516940.62580000004</v>
      </c>
      <c r="C29" s="2">
        <v>65315.679075045409</v>
      </c>
      <c r="D29" s="89">
        <f t="shared" si="1"/>
        <v>582256.30487504543</v>
      </c>
      <c r="E29" s="2">
        <v>11.290799999999999</v>
      </c>
      <c r="F29" s="89">
        <f t="shared" si="2"/>
        <v>582267.59567504539</v>
      </c>
      <c r="G29" s="2">
        <v>0</v>
      </c>
      <c r="H29" s="2">
        <v>0</v>
      </c>
      <c r="I29" s="2">
        <v>0</v>
      </c>
      <c r="J29" s="2">
        <v>8220.5802999999996</v>
      </c>
      <c r="K29" s="2">
        <v>1773.0896000000002</v>
      </c>
      <c r="L29" s="2">
        <v>2.17E-6</v>
      </c>
      <c r="M29" s="2">
        <v>7679.5155000000004</v>
      </c>
      <c r="N29" s="2">
        <v>1515.3581999999999</v>
      </c>
      <c r="O29" s="2">
        <v>3195.9852000000001</v>
      </c>
      <c r="P29" s="2">
        <v>216.4901803837792</v>
      </c>
      <c r="Q29" s="2">
        <v>4676.4139999999998</v>
      </c>
      <c r="R29" s="2">
        <v>322.06257294569218</v>
      </c>
      <c r="S29" s="2">
        <v>0</v>
      </c>
      <c r="T29" s="2">
        <v>265.22979133857507</v>
      </c>
      <c r="U29" s="2">
        <v>0.5</v>
      </c>
      <c r="V29" s="2">
        <v>2889.2318</v>
      </c>
      <c r="W29" s="89">
        <f t="shared" si="0"/>
        <v>613022.05282188335</v>
      </c>
      <c r="X29" s="3"/>
      <c r="Y29" s="39">
        <v>8164.8908879999999</v>
      </c>
      <c r="Z29" s="40"/>
      <c r="AA29" s="41">
        <v>0</v>
      </c>
      <c r="AB29" s="3"/>
      <c r="AC29" s="89">
        <f t="shared" si="3"/>
        <v>621186.94370988337</v>
      </c>
      <c r="AD29" s="115"/>
      <c r="AE29" s="116"/>
      <c r="AF29" s="118"/>
      <c r="AG29" s="5"/>
      <c r="AH29" s="4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15" customHeight="1" x14ac:dyDescent="0.25">
      <c r="A30" s="22" t="s">
        <v>93</v>
      </c>
      <c r="B30" s="2">
        <v>231480.38740000001</v>
      </c>
      <c r="C30" s="2">
        <v>32560.353449351165</v>
      </c>
      <c r="D30" s="89">
        <f t="shared" si="1"/>
        <v>264040.74084935116</v>
      </c>
      <c r="E30" s="2">
        <v>2.6333000000000002</v>
      </c>
      <c r="F30" s="89">
        <f t="shared" si="2"/>
        <v>264043.37414935115</v>
      </c>
      <c r="G30" s="2">
        <v>0</v>
      </c>
      <c r="H30" s="2">
        <v>0</v>
      </c>
      <c r="I30" s="2">
        <v>0</v>
      </c>
      <c r="J30" s="2">
        <v>3728.0563999999999</v>
      </c>
      <c r="K30" s="2">
        <v>0</v>
      </c>
      <c r="L30" s="2">
        <v>0</v>
      </c>
      <c r="M30" s="2">
        <v>0</v>
      </c>
      <c r="N30" s="2">
        <v>687.22249999999997</v>
      </c>
      <c r="O30" s="2">
        <v>1281.3804</v>
      </c>
      <c r="P30" s="2">
        <v>288.64982751517226</v>
      </c>
      <c r="Q30" s="2">
        <v>3491.4272000000001</v>
      </c>
      <c r="R30" s="2">
        <v>445.04393263328262</v>
      </c>
      <c r="S30" s="2">
        <v>0</v>
      </c>
      <c r="T30" s="2">
        <v>353.63513205420855</v>
      </c>
      <c r="U30" s="2">
        <v>2.2000000000000002</v>
      </c>
      <c r="V30" s="2">
        <v>1310.3118999999999</v>
      </c>
      <c r="W30" s="89">
        <f t="shared" si="0"/>
        <v>275631.30144155381</v>
      </c>
      <c r="X30" s="3"/>
      <c r="Y30" s="39">
        <v>8254.2523349999992</v>
      </c>
      <c r="Z30" s="40"/>
      <c r="AA30" s="41">
        <v>0</v>
      </c>
      <c r="AB30" s="3"/>
      <c r="AC30" s="89">
        <f t="shared" si="3"/>
        <v>283885.55377655383</v>
      </c>
      <c r="AD30" s="115"/>
      <c r="AE30" s="116"/>
      <c r="AF30" s="118"/>
      <c r="AG30" s="5"/>
      <c r="AH30" s="4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15" customHeight="1" x14ac:dyDescent="0.25">
      <c r="A31" s="22" t="s">
        <v>94</v>
      </c>
      <c r="B31" s="2">
        <v>263590.18709999998</v>
      </c>
      <c r="C31" s="2">
        <v>40456.726591259307</v>
      </c>
      <c r="D31" s="89">
        <f t="shared" si="1"/>
        <v>304046.91369125928</v>
      </c>
      <c r="E31" s="2">
        <v>4.6500000000000004</v>
      </c>
      <c r="F31" s="89">
        <f t="shared" si="2"/>
        <v>304051.5636912593</v>
      </c>
      <c r="G31" s="2">
        <v>0</v>
      </c>
      <c r="H31" s="2">
        <v>0</v>
      </c>
      <c r="I31" s="2">
        <v>0</v>
      </c>
      <c r="J31" s="2">
        <v>4292.9134000000004</v>
      </c>
      <c r="K31" s="2">
        <v>0</v>
      </c>
      <c r="L31" s="2">
        <v>0</v>
      </c>
      <c r="M31" s="2">
        <v>0</v>
      </c>
      <c r="N31" s="2">
        <v>791.34559999999999</v>
      </c>
      <c r="O31" s="2">
        <v>1100.4268</v>
      </c>
      <c r="P31" s="2">
        <v>222.32319286877865</v>
      </c>
      <c r="Q31" s="2">
        <v>3410.2312000000002</v>
      </c>
      <c r="R31" s="2">
        <v>544.71579520717739</v>
      </c>
      <c r="S31" s="2">
        <v>0</v>
      </c>
      <c r="T31" s="2">
        <v>272.37602169177694</v>
      </c>
      <c r="U31" s="2">
        <v>2.2000000000000002</v>
      </c>
      <c r="V31" s="2">
        <v>1508.8411000000001</v>
      </c>
      <c r="W31" s="89">
        <f t="shared" si="0"/>
        <v>316196.9368010271</v>
      </c>
      <c r="X31" s="3"/>
      <c r="Y31" s="39">
        <v>10024.542444000001</v>
      </c>
      <c r="Z31" s="40"/>
      <c r="AA31" s="41">
        <v>0</v>
      </c>
      <c r="AB31" s="3"/>
      <c r="AC31" s="89">
        <f t="shared" si="3"/>
        <v>326221.47924502712</v>
      </c>
      <c r="AD31" s="115"/>
      <c r="AE31" s="116"/>
      <c r="AF31" s="118"/>
      <c r="AG31" s="5"/>
      <c r="AH31" s="4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" customHeight="1" x14ac:dyDescent="0.25">
      <c r="A32" s="22" t="s">
        <v>95</v>
      </c>
      <c r="B32" s="2">
        <v>75116.860700000005</v>
      </c>
      <c r="C32" s="2">
        <v>3704.4713505249824</v>
      </c>
      <c r="D32" s="89">
        <f t="shared" si="1"/>
        <v>78821.332050524987</v>
      </c>
      <c r="E32" s="2">
        <v>1</v>
      </c>
      <c r="F32" s="89">
        <f t="shared" si="2"/>
        <v>78822.332050524987</v>
      </c>
      <c r="G32" s="2">
        <v>0</v>
      </c>
      <c r="H32" s="2">
        <v>0</v>
      </c>
      <c r="I32" s="2">
        <v>0</v>
      </c>
      <c r="J32" s="2">
        <v>1112.8934999999999</v>
      </c>
      <c r="K32" s="2">
        <v>11.44</v>
      </c>
      <c r="L32" s="2">
        <v>0</v>
      </c>
      <c r="M32" s="2">
        <v>49.540300000000002</v>
      </c>
      <c r="N32" s="2">
        <v>205.15309999999999</v>
      </c>
      <c r="O32" s="2">
        <v>579.36890000000005</v>
      </c>
      <c r="P32" s="2">
        <v>252.67146664647569</v>
      </c>
      <c r="Q32" s="2">
        <v>2151.6934999999999</v>
      </c>
      <c r="R32" s="2">
        <v>309.81269574492137</v>
      </c>
      <c r="S32" s="2">
        <v>0</v>
      </c>
      <c r="T32" s="2">
        <v>309.55676723871034</v>
      </c>
      <c r="U32" s="2">
        <v>3</v>
      </c>
      <c r="V32" s="2">
        <v>391.16079999999999</v>
      </c>
      <c r="W32" s="89">
        <f t="shared" si="0"/>
        <v>84198.623080155085</v>
      </c>
      <c r="X32" s="3"/>
      <c r="Y32" s="39">
        <v>214.13709302999996</v>
      </c>
      <c r="Z32" s="40"/>
      <c r="AA32" s="43">
        <v>0</v>
      </c>
      <c r="AB32" s="3"/>
      <c r="AC32" s="89">
        <f t="shared" si="3"/>
        <v>84412.760173185088</v>
      </c>
      <c r="AD32" s="115"/>
      <c r="AE32" s="116"/>
      <c r="AF32" s="118"/>
      <c r="AG32" s="5"/>
      <c r="AH32" s="4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s="23" customFormat="1" ht="20.100000000000001" customHeight="1" x14ac:dyDescent="0.2">
      <c r="A33" s="84" t="s">
        <v>20</v>
      </c>
      <c r="B33" s="83">
        <f>SUM(B10:B32)</f>
        <v>5548853.6996999998</v>
      </c>
      <c r="C33" s="83">
        <f>SUM(C10:C32)</f>
        <v>923388.22716243367</v>
      </c>
      <c r="D33" s="83">
        <f>SUM(D10:D32)</f>
        <v>6472241.9268624336</v>
      </c>
      <c r="E33" s="83">
        <f t="shared" ref="E33:W33" si="4">SUM(E10:E32)</f>
        <v>107.0158</v>
      </c>
      <c r="F33" s="83">
        <f>SUM(F10:F32)</f>
        <v>6472348.9426624337</v>
      </c>
      <c r="G33" s="83">
        <f t="shared" si="4"/>
        <v>0</v>
      </c>
      <c r="H33" s="83">
        <f t="shared" si="4"/>
        <v>0</v>
      </c>
      <c r="I33" s="83">
        <f t="shared" si="4"/>
        <v>0</v>
      </c>
      <c r="J33" s="83">
        <f t="shared" si="4"/>
        <v>91382.644000000015</v>
      </c>
      <c r="K33" s="83">
        <f t="shared" si="4"/>
        <v>10668.188600000003</v>
      </c>
      <c r="L33" s="83">
        <f t="shared" si="4"/>
        <v>2.7099999999999999E-6</v>
      </c>
      <c r="M33" s="83">
        <f t="shared" si="4"/>
        <v>46199.503799999991</v>
      </c>
      <c r="N33" s="83">
        <f t="shared" si="4"/>
        <v>16845.153399999999</v>
      </c>
      <c r="O33" s="83">
        <f t="shared" si="4"/>
        <v>33700.279299999995</v>
      </c>
      <c r="P33" s="83">
        <f t="shared" si="4"/>
        <v>6243.8584000600013</v>
      </c>
      <c r="Q33" s="83">
        <f t="shared" si="4"/>
        <v>80260.722200000004</v>
      </c>
      <c r="R33" s="83">
        <f>SUM(R10:R32)</f>
        <v>11471.972249640001</v>
      </c>
      <c r="S33" s="83">
        <f t="shared" si="4"/>
        <v>0</v>
      </c>
      <c r="T33" s="83">
        <f t="shared" si="4"/>
        <v>7649.5721780800013</v>
      </c>
      <c r="U33" s="83">
        <f t="shared" si="4"/>
        <v>45.800000000000004</v>
      </c>
      <c r="V33" s="83">
        <f t="shared" si="4"/>
        <v>32118.197300000014</v>
      </c>
      <c r="W33" s="83">
        <f t="shared" si="4"/>
        <v>6808934.8340929225</v>
      </c>
      <c r="X33" s="48"/>
      <c r="Y33" s="95">
        <f>SUM(Y10:Y32)</f>
        <v>277387.37030303001</v>
      </c>
      <c r="Z33" s="40"/>
      <c r="AA33" s="101">
        <f>SUM(AA10:AA32)</f>
        <v>0</v>
      </c>
      <c r="AB33" s="6"/>
      <c r="AC33" s="93">
        <f>SUM(AC10:AC32)</f>
        <v>7086322.2043959545</v>
      </c>
      <c r="AD33" s="115"/>
      <c r="AE33" s="116"/>
      <c r="AF33" s="118"/>
      <c r="AG33" s="6"/>
      <c r="AH33" s="4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15" customHeight="1" x14ac:dyDescent="0.25">
      <c r="A34" s="22" t="s">
        <v>11</v>
      </c>
      <c r="B34" s="2">
        <v>105885.9028</v>
      </c>
      <c r="C34" s="2">
        <v>51758.761219282504</v>
      </c>
      <c r="D34" s="89">
        <f>B34+C34</f>
        <v>157644.6640192825</v>
      </c>
      <c r="E34" s="2">
        <v>0</v>
      </c>
      <c r="F34" s="89">
        <f>D34+E34</f>
        <v>157644.6640192825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1055.5478000000001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89">
        <f>SUM(F34:V34)</f>
        <v>158700.2118192825</v>
      </c>
      <c r="X34" s="3"/>
      <c r="Y34" s="39"/>
      <c r="Z34" s="40"/>
      <c r="AA34" s="97">
        <v>0</v>
      </c>
      <c r="AB34" s="3"/>
      <c r="AC34" s="89">
        <f>+W34+Y34+AA34</f>
        <v>158700.2118192825</v>
      </c>
      <c r="AD34" s="115"/>
      <c r="AE34" s="116"/>
      <c r="AF34" s="118"/>
      <c r="AG34" s="5"/>
      <c r="AH34" s="4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15" customHeight="1" x14ac:dyDescent="0.25">
      <c r="A35" s="22" t="s">
        <v>56</v>
      </c>
      <c r="B35" s="2">
        <v>45.8</v>
      </c>
      <c r="C35" s="2">
        <v>0</v>
      </c>
      <c r="D35" s="89">
        <f>B35+C35</f>
        <v>45.8</v>
      </c>
      <c r="E35" s="2">
        <v>0</v>
      </c>
      <c r="F35" s="89">
        <f>D35+E35</f>
        <v>45.8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89"/>
      <c r="X35" s="3"/>
      <c r="Y35" s="39"/>
      <c r="Z35" s="40"/>
      <c r="AA35" s="41"/>
      <c r="AB35" s="3"/>
      <c r="AC35" s="89">
        <f t="shared" si="3"/>
        <v>0</v>
      </c>
      <c r="AD35" s="115"/>
      <c r="AF35" s="118"/>
      <c r="AG35" s="5"/>
      <c r="AH35" s="4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15" customHeight="1" x14ac:dyDescent="0.25">
      <c r="A36" s="22" t="s">
        <v>57</v>
      </c>
      <c r="B36" s="2">
        <v>4531158.0583000006</v>
      </c>
      <c r="C36" s="2">
        <v>0</v>
      </c>
      <c r="D36" s="89">
        <f>B36+C36</f>
        <v>4531158.0583000006</v>
      </c>
      <c r="E36" s="2">
        <v>0</v>
      </c>
      <c r="F36" s="89">
        <f>D36+E36</f>
        <v>4531158.0583000006</v>
      </c>
      <c r="G36" s="2">
        <v>0</v>
      </c>
      <c r="H36" s="2">
        <v>0</v>
      </c>
      <c r="I36" s="2">
        <v>0</v>
      </c>
      <c r="J36" s="2">
        <v>66201.262900000002</v>
      </c>
      <c r="K36" s="2">
        <v>0</v>
      </c>
      <c r="L36" s="2">
        <v>0</v>
      </c>
      <c r="M36" s="2">
        <v>0</v>
      </c>
      <c r="N36" s="2">
        <v>0</v>
      </c>
      <c r="O36" s="2">
        <v>56034.386200000001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89">
        <f>SUM(F36:V36)</f>
        <v>4653393.7074000007</v>
      </c>
      <c r="X36" s="3"/>
      <c r="Y36" s="39">
        <f>-SUM(Y33)</f>
        <v>-277387.37030303001</v>
      </c>
      <c r="Z36" s="40"/>
      <c r="AA36" s="41">
        <f>-(AA33+AA34)</f>
        <v>0</v>
      </c>
      <c r="AB36" s="3"/>
      <c r="AC36" s="89">
        <f>+W36+Y36+AA36</f>
        <v>4376006.3370969705</v>
      </c>
      <c r="AD36" s="115"/>
      <c r="AE36" s="116"/>
      <c r="AF36" s="118"/>
      <c r="AG36" s="5"/>
      <c r="AH36" s="4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15" customHeight="1" x14ac:dyDescent="0.25">
      <c r="A37" s="22" t="s">
        <v>58</v>
      </c>
      <c r="B37" s="2">
        <v>0</v>
      </c>
      <c r="C37" s="2">
        <v>0</v>
      </c>
      <c r="D37" s="89">
        <f>B37+C37</f>
        <v>0</v>
      </c>
      <c r="E37" s="2">
        <v>0</v>
      </c>
      <c r="F37" s="89">
        <f>D37+E37</f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688477.62829999998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74787.6633</v>
      </c>
      <c r="W37" s="89">
        <f>SUM(F37:V37)</f>
        <v>763265.2916</v>
      </c>
      <c r="X37" s="3"/>
      <c r="Y37" s="39"/>
      <c r="Z37" s="40"/>
      <c r="AA37" s="41"/>
      <c r="AB37" s="3"/>
      <c r="AC37" s="89">
        <f t="shared" si="3"/>
        <v>763265.2916</v>
      </c>
      <c r="AD37" s="115"/>
      <c r="AE37" s="116"/>
      <c r="AF37" s="118"/>
      <c r="AG37" s="5"/>
      <c r="AH37" s="4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5" customHeight="1" x14ac:dyDescent="0.25">
      <c r="A38" s="36" t="s">
        <v>59</v>
      </c>
      <c r="B38" s="37">
        <v>112603.3315</v>
      </c>
      <c r="C38" s="37">
        <v>0</v>
      </c>
      <c r="D38" s="89">
        <f>B38+C38</f>
        <v>112603.3315</v>
      </c>
      <c r="E38" s="37">
        <v>0</v>
      </c>
      <c r="F38" s="89">
        <f>D38+E38</f>
        <v>112603.3315</v>
      </c>
      <c r="G38" s="37">
        <v>0</v>
      </c>
      <c r="H38" s="37">
        <v>0</v>
      </c>
      <c r="I38" s="37">
        <v>0</v>
      </c>
      <c r="J38" s="37">
        <v>1589.8478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90">
        <f>SUM(F38:V38)</f>
        <v>114193.1793</v>
      </c>
      <c r="X38" s="3"/>
      <c r="Y38" s="42"/>
      <c r="Z38" s="40"/>
      <c r="AA38" s="43"/>
      <c r="AB38" s="3"/>
      <c r="AC38" s="90">
        <f t="shared" si="3"/>
        <v>114193.1793</v>
      </c>
      <c r="AD38" s="115"/>
      <c r="AE38" s="116"/>
      <c r="AF38" s="118"/>
      <c r="AG38" s="5"/>
      <c r="AH38" s="4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23" customFormat="1" ht="20.100000000000001" customHeight="1" x14ac:dyDescent="0.2">
      <c r="A39" s="86" t="s">
        <v>60</v>
      </c>
      <c r="B39" s="85">
        <f>+SUM(B33:B38)</f>
        <v>10298546.792299999</v>
      </c>
      <c r="C39" s="85">
        <f>+SUM(C33:C38)</f>
        <v>975146.98838171619</v>
      </c>
      <c r="D39" s="85">
        <f>+SUM(D33:D38)</f>
        <v>11273693.780681716</v>
      </c>
      <c r="E39" s="85">
        <f t="shared" ref="E39:V39" si="5">+SUM(E33:E38)</f>
        <v>107.0158</v>
      </c>
      <c r="F39" s="85">
        <f>SUM(F33:F38)</f>
        <v>11273800.796481716</v>
      </c>
      <c r="G39" s="85">
        <f t="shared" si="5"/>
        <v>0</v>
      </c>
      <c r="H39" s="85">
        <f t="shared" si="5"/>
        <v>0</v>
      </c>
      <c r="I39" s="85">
        <f t="shared" si="5"/>
        <v>0</v>
      </c>
      <c r="J39" s="85">
        <f t="shared" si="5"/>
        <v>159173.75469999999</v>
      </c>
      <c r="K39" s="85">
        <f t="shared" si="5"/>
        <v>10668.188600000003</v>
      </c>
      <c r="L39" s="85">
        <f t="shared" si="5"/>
        <v>2.7099999999999999E-6</v>
      </c>
      <c r="M39" s="85">
        <f t="shared" si="5"/>
        <v>734677.13209999993</v>
      </c>
      <c r="N39" s="85">
        <f t="shared" si="5"/>
        <v>16845.153399999999</v>
      </c>
      <c r="O39" s="85">
        <f t="shared" si="5"/>
        <v>89734.665500000003</v>
      </c>
      <c r="P39" s="85">
        <f t="shared" si="5"/>
        <v>6243.8584000600013</v>
      </c>
      <c r="Q39" s="85">
        <f t="shared" si="5"/>
        <v>81316.27</v>
      </c>
      <c r="R39" s="85">
        <f t="shared" si="5"/>
        <v>11471.972249640001</v>
      </c>
      <c r="S39" s="85">
        <f t="shared" si="5"/>
        <v>0</v>
      </c>
      <c r="T39" s="85">
        <f t="shared" si="5"/>
        <v>7649.5721780800013</v>
      </c>
      <c r="U39" s="85">
        <f t="shared" si="5"/>
        <v>45.800000000000004</v>
      </c>
      <c r="V39" s="85">
        <f t="shared" si="5"/>
        <v>106905.86060000001</v>
      </c>
      <c r="W39" s="85">
        <f>+SUM(W33:W38)</f>
        <v>12498487.224212207</v>
      </c>
      <c r="X39" s="47"/>
      <c r="Y39" s="46">
        <f>+SUM(Y33:Y38)</f>
        <v>0</v>
      </c>
      <c r="Z39" s="49"/>
      <c r="AA39" s="102"/>
      <c r="AB39" s="7"/>
      <c r="AC39" s="94">
        <f>+SUM(AC33:AC38)</f>
        <v>12498487.224212209</v>
      </c>
      <c r="AD39" s="115"/>
      <c r="AE39" s="116"/>
      <c r="AF39" s="118"/>
      <c r="AG39" s="6"/>
      <c r="AH39" s="4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1:52" ht="15" customHeight="1" x14ac:dyDescent="0.2">
      <c r="R40" s="115"/>
      <c r="T40" s="115"/>
      <c r="X40" s="116"/>
      <c r="Y40" s="116"/>
      <c r="Z40" s="116"/>
      <c r="AA40" s="116"/>
      <c r="AB40" s="116"/>
      <c r="AC40" s="116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15" customHeight="1" x14ac:dyDescent="0.2"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ht="15" customHeight="1" x14ac:dyDescent="0.2"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8"/>
      <c r="Y42" s="118"/>
      <c r="Z42" s="118"/>
      <c r="AA42" s="118"/>
      <c r="AB42" s="118"/>
      <c r="AC42" s="118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ht="15" customHeight="1" x14ac:dyDescent="0.2">
      <c r="A43" s="5"/>
      <c r="B43" s="5"/>
      <c r="C43" s="5"/>
      <c r="D43" s="5"/>
      <c r="E43" s="5"/>
      <c r="F43" s="1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s="5" customFormat="1" ht="15" customHeight="1" x14ac:dyDescent="0.2">
      <c r="A44" s="24" t="s">
        <v>61</v>
      </c>
      <c r="B44" s="25"/>
      <c r="C44" s="25"/>
      <c r="D44" s="45"/>
      <c r="E44" s="44">
        <v>5005097.6069999998</v>
      </c>
      <c r="F44" s="119"/>
      <c r="J44" s="13" t="s">
        <v>70</v>
      </c>
      <c r="K44" s="11" t="s">
        <v>71</v>
      </c>
      <c r="W44" s="4"/>
      <c r="AD44" s="11"/>
      <c r="AE44" s="11"/>
      <c r="AF44" s="11"/>
    </row>
    <row r="45" spans="1:52" s="5" customFormat="1" ht="15" customHeight="1" x14ac:dyDescent="0.2">
      <c r="A45" s="26" t="s">
        <v>62</v>
      </c>
      <c r="B45" s="27"/>
      <c r="C45" s="27"/>
      <c r="D45" s="29"/>
      <c r="E45" s="44">
        <v>5942922.5381000005</v>
      </c>
      <c r="F45" s="119"/>
      <c r="K45" s="11" t="s">
        <v>72</v>
      </c>
      <c r="W45" s="13"/>
      <c r="Y45" s="13"/>
      <c r="AA45" s="13"/>
      <c r="AC45" s="13"/>
      <c r="AD45" s="11"/>
      <c r="AE45" s="11"/>
      <c r="AF45" s="11"/>
    </row>
    <row r="46" spans="1:52" s="5" customFormat="1" ht="15" hidden="1" customHeight="1" x14ac:dyDescent="0.2">
      <c r="A46" s="155"/>
      <c r="B46" s="156"/>
      <c r="C46" s="156"/>
      <c r="D46" s="29"/>
      <c r="E46" s="44"/>
      <c r="F46" s="119"/>
      <c r="K46" s="5" t="s">
        <v>69</v>
      </c>
      <c r="AD46" s="11"/>
      <c r="AE46" s="11"/>
      <c r="AF46" s="11"/>
    </row>
    <row r="47" spans="1:52" s="5" customFormat="1" ht="15" customHeight="1" x14ac:dyDescent="0.2">
      <c r="A47" s="28" t="s">
        <v>67</v>
      </c>
      <c r="B47" s="27"/>
      <c r="C47" s="27"/>
      <c r="D47" s="29"/>
      <c r="E47" s="44">
        <v>271993.45199999999</v>
      </c>
      <c r="F47" s="119"/>
      <c r="K47" s="11" t="s">
        <v>111</v>
      </c>
      <c r="AD47" s="11"/>
      <c r="AE47" s="11"/>
      <c r="AF47" s="11"/>
    </row>
    <row r="48" spans="1:52" s="5" customFormat="1" ht="15" customHeight="1" x14ac:dyDescent="0.2">
      <c r="A48" s="28" t="s">
        <v>97</v>
      </c>
      <c r="B48" s="27"/>
      <c r="C48" s="27"/>
      <c r="D48" s="29"/>
      <c r="E48" s="44">
        <v>144.447</v>
      </c>
      <c r="F48" s="119"/>
      <c r="K48" s="11" t="s">
        <v>101</v>
      </c>
      <c r="AD48" s="11"/>
      <c r="AE48" s="11"/>
      <c r="AF48" s="11"/>
    </row>
    <row r="49" spans="1:52" s="5" customFormat="1" ht="15" customHeight="1" x14ac:dyDescent="0.2">
      <c r="A49" s="26" t="s">
        <v>63</v>
      </c>
      <c r="B49" s="27"/>
      <c r="C49" s="27"/>
      <c r="D49" s="29"/>
      <c r="E49" s="44">
        <v>16598.499800000001</v>
      </c>
      <c r="F49" s="119"/>
      <c r="AD49" s="11"/>
      <c r="AE49" s="11"/>
      <c r="AF49" s="11"/>
    </row>
    <row r="50" spans="1:52" s="5" customFormat="1" ht="15" customHeight="1" x14ac:dyDescent="0.2">
      <c r="A50" s="26" t="s">
        <v>64</v>
      </c>
      <c r="B50" s="27"/>
      <c r="C50" s="27"/>
      <c r="D50" s="29"/>
      <c r="E50" s="44">
        <v>23622.403200000001</v>
      </c>
      <c r="F50" s="119"/>
    </row>
    <row r="51" spans="1:52" s="5" customFormat="1" ht="15" customHeight="1" x14ac:dyDescent="0.2">
      <c r="A51" s="28" t="s">
        <v>98</v>
      </c>
      <c r="B51" s="27"/>
      <c r="C51" s="27"/>
      <c r="D51" s="29"/>
      <c r="E51" s="44">
        <v>13421.849381715774</v>
      </c>
      <c r="F51" s="119"/>
    </row>
    <row r="52" spans="1:52" s="56" customFormat="1" ht="20.100000000000001" customHeight="1" x14ac:dyDescent="0.2">
      <c r="A52" s="159" t="s">
        <v>65</v>
      </c>
      <c r="B52" s="160"/>
      <c r="C52" s="160"/>
      <c r="D52" s="57"/>
      <c r="E52" s="87">
        <f>SUM(E44:E51)</f>
        <v>11273800.796481717</v>
      </c>
      <c r="F52" s="120"/>
    </row>
    <row r="53" spans="1:52" s="5" customFormat="1" ht="15" customHeight="1" x14ac:dyDescent="0.2">
      <c r="A53" s="155"/>
      <c r="B53" s="156"/>
      <c r="C53" s="156"/>
      <c r="D53" s="29"/>
      <c r="E53" s="44">
        <v>0</v>
      </c>
      <c r="F53" s="119"/>
    </row>
    <row r="54" spans="1:52" s="5" customFormat="1" ht="15" customHeight="1" x14ac:dyDescent="0.2">
      <c r="A54" s="155" t="s">
        <v>66</v>
      </c>
      <c r="B54" s="156"/>
      <c r="C54" s="156"/>
      <c r="D54" s="29"/>
      <c r="E54" s="44">
        <v>45.8</v>
      </c>
      <c r="F54" s="119"/>
    </row>
    <row r="55" spans="1:52" s="5" customFormat="1" ht="20.100000000000001" customHeight="1" x14ac:dyDescent="0.2">
      <c r="A55" s="157" t="s">
        <v>68</v>
      </c>
      <c r="B55" s="158"/>
      <c r="C55" s="158"/>
      <c r="D55" s="58"/>
      <c r="E55" s="88">
        <f>+E52-E53-E54</f>
        <v>11273754.996481717</v>
      </c>
      <c r="F55" s="119"/>
    </row>
    <row r="56" spans="1:52" x14ac:dyDescent="0.2">
      <c r="A56" s="5"/>
      <c r="B56" s="5"/>
      <c r="C56" s="5"/>
      <c r="D56" s="5"/>
      <c r="E56" s="5"/>
      <c r="F56" s="31"/>
      <c r="G56" s="31"/>
      <c r="H56" s="31"/>
      <c r="I56" s="31"/>
      <c r="J56" s="32"/>
      <c r="K56" s="5"/>
      <c r="L56" s="31"/>
      <c r="M56" s="31"/>
      <c r="N56" s="31"/>
      <c r="V56" s="21"/>
      <c r="W56" s="21"/>
      <c r="X56" s="5"/>
      <c r="Z56" s="5"/>
      <c r="AA56" s="21" t="s">
        <v>12</v>
      </c>
      <c r="AB56" s="5"/>
      <c r="AC56" s="1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2">
      <c r="A57" s="15" t="s">
        <v>14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13"/>
      <c r="X57" s="5"/>
      <c r="Z57" s="5"/>
      <c r="AA57" s="33"/>
      <c r="AB57" s="5"/>
      <c r="AC57" s="33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2">
      <c r="A58" s="59" t="s">
        <v>114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13"/>
      <c r="X58" s="5"/>
      <c r="Z58" s="5"/>
      <c r="AA58" s="33"/>
      <c r="AB58" s="5"/>
      <c r="AC58" s="33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ht="13.5" thickBot="1" x14ac:dyDescent="0.25">
      <c r="A59" s="35" t="s">
        <v>99</v>
      </c>
      <c r="B59" s="34"/>
      <c r="C59" s="34"/>
      <c r="D59" s="34"/>
      <c r="E59" s="34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34"/>
      <c r="Y59" s="35"/>
      <c r="Z59" s="34"/>
      <c r="AA59" s="19"/>
      <c r="AB59" s="34"/>
      <c r="AC59" s="19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ht="15" customHeight="1" x14ac:dyDescent="0.2">
      <c r="A60" s="96" t="s">
        <v>100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V60" s="5"/>
      <c r="W60" s="13"/>
      <c r="X60" s="5"/>
      <c r="Y60" s="16"/>
      <c r="Z60" s="5"/>
      <c r="AA60" s="13"/>
      <c r="AB60" s="5"/>
      <c r="AC60" s="13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1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ht="1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1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ht="1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ht="1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P65" s="5"/>
      <c r="Q65" s="5"/>
      <c r="R65" s="5"/>
      <c r="S65" s="5"/>
      <c r="T65" s="5"/>
      <c r="U65" s="5"/>
      <c r="V65" s="5"/>
      <c r="W65" s="13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1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33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1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ht="1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ht="1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</sheetData>
  <mergeCells count="10">
    <mergeCell ref="A52:C52"/>
    <mergeCell ref="A53:C53"/>
    <mergeCell ref="A54:C54"/>
    <mergeCell ref="A55:C55"/>
    <mergeCell ref="G6:I7"/>
    <mergeCell ref="R6:T6"/>
    <mergeCell ref="R7:T7"/>
    <mergeCell ref="P8:P9"/>
    <mergeCell ref="T8:T9"/>
    <mergeCell ref="A46:C46"/>
  </mergeCells>
  <printOptions horizontalCentered="1" verticalCentered="1" gridLinesSet="0"/>
  <pageMargins left="0" right="0" top="0" bottom="0" header="0" footer="0"/>
  <pageSetup paperSize="5" scale="17" pageOrder="overThenDown" orientation="landscape" horizontalDpi="4294967294" verticalDpi="4294967294" r:id="rId1"/>
  <headerFooter alignWithMargins="0"/>
  <ignoredErrors>
    <ignoredError sqref="D33:F33 W33 F39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0CA45-4CB5-4FF0-BEFC-C0E3D315536E}">
  <sheetPr>
    <pageSetUpPr fitToPage="1"/>
  </sheetPr>
  <dimension ref="A1:AZ80"/>
  <sheetViews>
    <sheetView showGridLines="0" showZeros="0" tabSelected="1" zoomScaleNormal="100" workbookViewId="0">
      <selection activeCell="D33" sqref="D33"/>
    </sheetView>
  </sheetViews>
  <sheetFormatPr baseColWidth="10" defaultRowHeight="12.75" x14ac:dyDescent="0.2"/>
  <cols>
    <col min="1" max="1" width="20.109375" style="11" customWidth="1"/>
    <col min="2" max="6" width="12.77734375" style="11" customWidth="1"/>
    <col min="7" max="7" width="33.21875" style="11" hidden="1" customWidth="1"/>
    <col min="8" max="8" width="36.33203125" style="11" hidden="1" customWidth="1"/>
    <col min="9" max="9" width="5.6640625" style="11" hidden="1" customWidth="1"/>
    <col min="10" max="18" width="12.77734375" style="11" customWidth="1"/>
    <col min="19" max="19" width="30.5546875" style="11" hidden="1" customWidth="1"/>
    <col min="20" max="23" width="12.77734375" style="11" customWidth="1"/>
    <col min="24" max="24" width="1.77734375" style="11" customWidth="1"/>
    <col min="25" max="25" width="12.77734375" style="11" customWidth="1"/>
    <col min="26" max="26" width="1.77734375" style="11" customWidth="1"/>
    <col min="27" max="27" width="49" style="11" hidden="1" customWidth="1"/>
    <col min="28" max="28" width="1.77734375" style="11" hidden="1" customWidth="1"/>
    <col min="29" max="29" width="12.77734375" style="11" customWidth="1"/>
    <col min="30" max="30" width="11.5546875" style="11"/>
    <col min="31" max="31" width="15.109375" style="11" customWidth="1"/>
    <col min="32" max="32" width="13" style="11" customWidth="1"/>
    <col min="33" max="33" width="11.5546875" style="11"/>
    <col min="34" max="34" width="11.77734375" style="11" customWidth="1"/>
    <col min="35" max="256" width="11.5546875" style="11"/>
    <col min="257" max="257" width="20.109375" style="11" customWidth="1"/>
    <col min="258" max="262" width="12.77734375" style="11" customWidth="1"/>
    <col min="263" max="265" width="0" style="11" hidden="1" customWidth="1"/>
    <col min="266" max="274" width="12.77734375" style="11" customWidth="1"/>
    <col min="275" max="275" width="0" style="11" hidden="1" customWidth="1"/>
    <col min="276" max="279" width="12.77734375" style="11" customWidth="1"/>
    <col min="280" max="280" width="1.77734375" style="11" customWidth="1"/>
    <col min="281" max="281" width="12.77734375" style="11" customWidth="1"/>
    <col min="282" max="282" width="1.77734375" style="11" customWidth="1"/>
    <col min="283" max="284" width="0" style="11" hidden="1" customWidth="1"/>
    <col min="285" max="285" width="12.77734375" style="11" customWidth="1"/>
    <col min="286" max="286" width="11.5546875" style="11"/>
    <col min="287" max="287" width="15.109375" style="11" customWidth="1"/>
    <col min="288" max="288" width="13" style="11" customWidth="1"/>
    <col min="289" max="289" width="11.5546875" style="11"/>
    <col min="290" max="290" width="11.77734375" style="11" customWidth="1"/>
    <col min="291" max="512" width="11.5546875" style="11"/>
    <col min="513" max="513" width="20.109375" style="11" customWidth="1"/>
    <col min="514" max="518" width="12.77734375" style="11" customWidth="1"/>
    <col min="519" max="521" width="0" style="11" hidden="1" customWidth="1"/>
    <col min="522" max="530" width="12.77734375" style="11" customWidth="1"/>
    <col min="531" max="531" width="0" style="11" hidden="1" customWidth="1"/>
    <col min="532" max="535" width="12.77734375" style="11" customWidth="1"/>
    <col min="536" max="536" width="1.77734375" style="11" customWidth="1"/>
    <col min="537" max="537" width="12.77734375" style="11" customWidth="1"/>
    <col min="538" max="538" width="1.77734375" style="11" customWidth="1"/>
    <col min="539" max="540" width="0" style="11" hidden="1" customWidth="1"/>
    <col min="541" max="541" width="12.77734375" style="11" customWidth="1"/>
    <col min="542" max="542" width="11.5546875" style="11"/>
    <col min="543" max="543" width="15.109375" style="11" customWidth="1"/>
    <col min="544" max="544" width="13" style="11" customWidth="1"/>
    <col min="545" max="545" width="11.5546875" style="11"/>
    <col min="546" max="546" width="11.77734375" style="11" customWidth="1"/>
    <col min="547" max="768" width="11.5546875" style="11"/>
    <col min="769" max="769" width="20.109375" style="11" customWidth="1"/>
    <col min="770" max="774" width="12.77734375" style="11" customWidth="1"/>
    <col min="775" max="777" width="0" style="11" hidden="1" customWidth="1"/>
    <col min="778" max="786" width="12.77734375" style="11" customWidth="1"/>
    <col min="787" max="787" width="0" style="11" hidden="1" customWidth="1"/>
    <col min="788" max="791" width="12.77734375" style="11" customWidth="1"/>
    <col min="792" max="792" width="1.77734375" style="11" customWidth="1"/>
    <col min="793" max="793" width="12.77734375" style="11" customWidth="1"/>
    <col min="794" max="794" width="1.77734375" style="11" customWidth="1"/>
    <col min="795" max="796" width="0" style="11" hidden="1" customWidth="1"/>
    <col min="797" max="797" width="12.77734375" style="11" customWidth="1"/>
    <col min="798" max="798" width="11.5546875" style="11"/>
    <col min="799" max="799" width="15.109375" style="11" customWidth="1"/>
    <col min="800" max="800" width="13" style="11" customWidth="1"/>
    <col min="801" max="801" width="11.5546875" style="11"/>
    <col min="802" max="802" width="11.77734375" style="11" customWidth="1"/>
    <col min="803" max="1024" width="11.5546875" style="11"/>
    <col min="1025" max="1025" width="20.109375" style="11" customWidth="1"/>
    <col min="1026" max="1030" width="12.77734375" style="11" customWidth="1"/>
    <col min="1031" max="1033" width="0" style="11" hidden="1" customWidth="1"/>
    <col min="1034" max="1042" width="12.77734375" style="11" customWidth="1"/>
    <col min="1043" max="1043" width="0" style="11" hidden="1" customWidth="1"/>
    <col min="1044" max="1047" width="12.77734375" style="11" customWidth="1"/>
    <col min="1048" max="1048" width="1.77734375" style="11" customWidth="1"/>
    <col min="1049" max="1049" width="12.77734375" style="11" customWidth="1"/>
    <col min="1050" max="1050" width="1.77734375" style="11" customWidth="1"/>
    <col min="1051" max="1052" width="0" style="11" hidden="1" customWidth="1"/>
    <col min="1053" max="1053" width="12.77734375" style="11" customWidth="1"/>
    <col min="1054" max="1054" width="11.5546875" style="11"/>
    <col min="1055" max="1055" width="15.109375" style="11" customWidth="1"/>
    <col min="1056" max="1056" width="13" style="11" customWidth="1"/>
    <col min="1057" max="1057" width="11.5546875" style="11"/>
    <col min="1058" max="1058" width="11.77734375" style="11" customWidth="1"/>
    <col min="1059" max="1280" width="11.5546875" style="11"/>
    <col min="1281" max="1281" width="20.109375" style="11" customWidth="1"/>
    <col min="1282" max="1286" width="12.77734375" style="11" customWidth="1"/>
    <col min="1287" max="1289" width="0" style="11" hidden="1" customWidth="1"/>
    <col min="1290" max="1298" width="12.77734375" style="11" customWidth="1"/>
    <col min="1299" max="1299" width="0" style="11" hidden="1" customWidth="1"/>
    <col min="1300" max="1303" width="12.77734375" style="11" customWidth="1"/>
    <col min="1304" max="1304" width="1.77734375" style="11" customWidth="1"/>
    <col min="1305" max="1305" width="12.77734375" style="11" customWidth="1"/>
    <col min="1306" max="1306" width="1.77734375" style="11" customWidth="1"/>
    <col min="1307" max="1308" width="0" style="11" hidden="1" customWidth="1"/>
    <col min="1309" max="1309" width="12.77734375" style="11" customWidth="1"/>
    <col min="1310" max="1310" width="11.5546875" style="11"/>
    <col min="1311" max="1311" width="15.109375" style="11" customWidth="1"/>
    <col min="1312" max="1312" width="13" style="11" customWidth="1"/>
    <col min="1313" max="1313" width="11.5546875" style="11"/>
    <col min="1314" max="1314" width="11.77734375" style="11" customWidth="1"/>
    <col min="1315" max="1536" width="11.5546875" style="11"/>
    <col min="1537" max="1537" width="20.109375" style="11" customWidth="1"/>
    <col min="1538" max="1542" width="12.77734375" style="11" customWidth="1"/>
    <col min="1543" max="1545" width="0" style="11" hidden="1" customWidth="1"/>
    <col min="1546" max="1554" width="12.77734375" style="11" customWidth="1"/>
    <col min="1555" max="1555" width="0" style="11" hidden="1" customWidth="1"/>
    <col min="1556" max="1559" width="12.77734375" style="11" customWidth="1"/>
    <col min="1560" max="1560" width="1.77734375" style="11" customWidth="1"/>
    <col min="1561" max="1561" width="12.77734375" style="11" customWidth="1"/>
    <col min="1562" max="1562" width="1.77734375" style="11" customWidth="1"/>
    <col min="1563" max="1564" width="0" style="11" hidden="1" customWidth="1"/>
    <col min="1565" max="1565" width="12.77734375" style="11" customWidth="1"/>
    <col min="1566" max="1566" width="11.5546875" style="11"/>
    <col min="1567" max="1567" width="15.109375" style="11" customWidth="1"/>
    <col min="1568" max="1568" width="13" style="11" customWidth="1"/>
    <col min="1569" max="1569" width="11.5546875" style="11"/>
    <col min="1570" max="1570" width="11.77734375" style="11" customWidth="1"/>
    <col min="1571" max="1792" width="11.5546875" style="11"/>
    <col min="1793" max="1793" width="20.109375" style="11" customWidth="1"/>
    <col min="1794" max="1798" width="12.77734375" style="11" customWidth="1"/>
    <col min="1799" max="1801" width="0" style="11" hidden="1" customWidth="1"/>
    <col min="1802" max="1810" width="12.77734375" style="11" customWidth="1"/>
    <col min="1811" max="1811" width="0" style="11" hidden="1" customWidth="1"/>
    <col min="1812" max="1815" width="12.77734375" style="11" customWidth="1"/>
    <col min="1816" max="1816" width="1.77734375" style="11" customWidth="1"/>
    <col min="1817" max="1817" width="12.77734375" style="11" customWidth="1"/>
    <col min="1818" max="1818" width="1.77734375" style="11" customWidth="1"/>
    <col min="1819" max="1820" width="0" style="11" hidden="1" customWidth="1"/>
    <col min="1821" max="1821" width="12.77734375" style="11" customWidth="1"/>
    <col min="1822" max="1822" width="11.5546875" style="11"/>
    <col min="1823" max="1823" width="15.109375" style="11" customWidth="1"/>
    <col min="1824" max="1824" width="13" style="11" customWidth="1"/>
    <col min="1825" max="1825" width="11.5546875" style="11"/>
    <col min="1826" max="1826" width="11.77734375" style="11" customWidth="1"/>
    <col min="1827" max="2048" width="11.5546875" style="11"/>
    <col min="2049" max="2049" width="20.109375" style="11" customWidth="1"/>
    <col min="2050" max="2054" width="12.77734375" style="11" customWidth="1"/>
    <col min="2055" max="2057" width="0" style="11" hidden="1" customWidth="1"/>
    <col min="2058" max="2066" width="12.77734375" style="11" customWidth="1"/>
    <col min="2067" max="2067" width="0" style="11" hidden="1" customWidth="1"/>
    <col min="2068" max="2071" width="12.77734375" style="11" customWidth="1"/>
    <col min="2072" max="2072" width="1.77734375" style="11" customWidth="1"/>
    <col min="2073" max="2073" width="12.77734375" style="11" customWidth="1"/>
    <col min="2074" max="2074" width="1.77734375" style="11" customWidth="1"/>
    <col min="2075" max="2076" width="0" style="11" hidden="1" customWidth="1"/>
    <col min="2077" max="2077" width="12.77734375" style="11" customWidth="1"/>
    <col min="2078" max="2078" width="11.5546875" style="11"/>
    <col min="2079" max="2079" width="15.109375" style="11" customWidth="1"/>
    <col min="2080" max="2080" width="13" style="11" customWidth="1"/>
    <col min="2081" max="2081" width="11.5546875" style="11"/>
    <col min="2082" max="2082" width="11.77734375" style="11" customWidth="1"/>
    <col min="2083" max="2304" width="11.5546875" style="11"/>
    <col min="2305" max="2305" width="20.109375" style="11" customWidth="1"/>
    <col min="2306" max="2310" width="12.77734375" style="11" customWidth="1"/>
    <col min="2311" max="2313" width="0" style="11" hidden="1" customWidth="1"/>
    <col min="2314" max="2322" width="12.77734375" style="11" customWidth="1"/>
    <col min="2323" max="2323" width="0" style="11" hidden="1" customWidth="1"/>
    <col min="2324" max="2327" width="12.77734375" style="11" customWidth="1"/>
    <col min="2328" max="2328" width="1.77734375" style="11" customWidth="1"/>
    <col min="2329" max="2329" width="12.77734375" style="11" customWidth="1"/>
    <col min="2330" max="2330" width="1.77734375" style="11" customWidth="1"/>
    <col min="2331" max="2332" width="0" style="11" hidden="1" customWidth="1"/>
    <col min="2333" max="2333" width="12.77734375" style="11" customWidth="1"/>
    <col min="2334" max="2334" width="11.5546875" style="11"/>
    <col min="2335" max="2335" width="15.109375" style="11" customWidth="1"/>
    <col min="2336" max="2336" width="13" style="11" customWidth="1"/>
    <col min="2337" max="2337" width="11.5546875" style="11"/>
    <col min="2338" max="2338" width="11.77734375" style="11" customWidth="1"/>
    <col min="2339" max="2560" width="11.5546875" style="11"/>
    <col min="2561" max="2561" width="20.109375" style="11" customWidth="1"/>
    <col min="2562" max="2566" width="12.77734375" style="11" customWidth="1"/>
    <col min="2567" max="2569" width="0" style="11" hidden="1" customWidth="1"/>
    <col min="2570" max="2578" width="12.77734375" style="11" customWidth="1"/>
    <col min="2579" max="2579" width="0" style="11" hidden="1" customWidth="1"/>
    <col min="2580" max="2583" width="12.77734375" style="11" customWidth="1"/>
    <col min="2584" max="2584" width="1.77734375" style="11" customWidth="1"/>
    <col min="2585" max="2585" width="12.77734375" style="11" customWidth="1"/>
    <col min="2586" max="2586" width="1.77734375" style="11" customWidth="1"/>
    <col min="2587" max="2588" width="0" style="11" hidden="1" customWidth="1"/>
    <col min="2589" max="2589" width="12.77734375" style="11" customWidth="1"/>
    <col min="2590" max="2590" width="11.5546875" style="11"/>
    <col min="2591" max="2591" width="15.109375" style="11" customWidth="1"/>
    <col min="2592" max="2592" width="13" style="11" customWidth="1"/>
    <col min="2593" max="2593" width="11.5546875" style="11"/>
    <col min="2594" max="2594" width="11.77734375" style="11" customWidth="1"/>
    <col min="2595" max="2816" width="11.5546875" style="11"/>
    <col min="2817" max="2817" width="20.109375" style="11" customWidth="1"/>
    <col min="2818" max="2822" width="12.77734375" style="11" customWidth="1"/>
    <col min="2823" max="2825" width="0" style="11" hidden="1" customWidth="1"/>
    <col min="2826" max="2834" width="12.77734375" style="11" customWidth="1"/>
    <col min="2835" max="2835" width="0" style="11" hidden="1" customWidth="1"/>
    <col min="2836" max="2839" width="12.77734375" style="11" customWidth="1"/>
    <col min="2840" max="2840" width="1.77734375" style="11" customWidth="1"/>
    <col min="2841" max="2841" width="12.77734375" style="11" customWidth="1"/>
    <col min="2842" max="2842" width="1.77734375" style="11" customWidth="1"/>
    <col min="2843" max="2844" width="0" style="11" hidden="1" customWidth="1"/>
    <col min="2845" max="2845" width="12.77734375" style="11" customWidth="1"/>
    <col min="2846" max="2846" width="11.5546875" style="11"/>
    <col min="2847" max="2847" width="15.109375" style="11" customWidth="1"/>
    <col min="2848" max="2848" width="13" style="11" customWidth="1"/>
    <col min="2849" max="2849" width="11.5546875" style="11"/>
    <col min="2850" max="2850" width="11.77734375" style="11" customWidth="1"/>
    <col min="2851" max="3072" width="11.5546875" style="11"/>
    <col min="3073" max="3073" width="20.109375" style="11" customWidth="1"/>
    <col min="3074" max="3078" width="12.77734375" style="11" customWidth="1"/>
    <col min="3079" max="3081" width="0" style="11" hidden="1" customWidth="1"/>
    <col min="3082" max="3090" width="12.77734375" style="11" customWidth="1"/>
    <col min="3091" max="3091" width="0" style="11" hidden="1" customWidth="1"/>
    <col min="3092" max="3095" width="12.77734375" style="11" customWidth="1"/>
    <col min="3096" max="3096" width="1.77734375" style="11" customWidth="1"/>
    <col min="3097" max="3097" width="12.77734375" style="11" customWidth="1"/>
    <col min="3098" max="3098" width="1.77734375" style="11" customWidth="1"/>
    <col min="3099" max="3100" width="0" style="11" hidden="1" customWidth="1"/>
    <col min="3101" max="3101" width="12.77734375" style="11" customWidth="1"/>
    <col min="3102" max="3102" width="11.5546875" style="11"/>
    <col min="3103" max="3103" width="15.109375" style="11" customWidth="1"/>
    <col min="3104" max="3104" width="13" style="11" customWidth="1"/>
    <col min="3105" max="3105" width="11.5546875" style="11"/>
    <col min="3106" max="3106" width="11.77734375" style="11" customWidth="1"/>
    <col min="3107" max="3328" width="11.5546875" style="11"/>
    <col min="3329" max="3329" width="20.109375" style="11" customWidth="1"/>
    <col min="3330" max="3334" width="12.77734375" style="11" customWidth="1"/>
    <col min="3335" max="3337" width="0" style="11" hidden="1" customWidth="1"/>
    <col min="3338" max="3346" width="12.77734375" style="11" customWidth="1"/>
    <col min="3347" max="3347" width="0" style="11" hidden="1" customWidth="1"/>
    <col min="3348" max="3351" width="12.77734375" style="11" customWidth="1"/>
    <col min="3352" max="3352" width="1.77734375" style="11" customWidth="1"/>
    <col min="3353" max="3353" width="12.77734375" style="11" customWidth="1"/>
    <col min="3354" max="3354" width="1.77734375" style="11" customWidth="1"/>
    <col min="3355" max="3356" width="0" style="11" hidden="1" customWidth="1"/>
    <col min="3357" max="3357" width="12.77734375" style="11" customWidth="1"/>
    <col min="3358" max="3358" width="11.5546875" style="11"/>
    <col min="3359" max="3359" width="15.109375" style="11" customWidth="1"/>
    <col min="3360" max="3360" width="13" style="11" customWidth="1"/>
    <col min="3361" max="3361" width="11.5546875" style="11"/>
    <col min="3362" max="3362" width="11.77734375" style="11" customWidth="1"/>
    <col min="3363" max="3584" width="11.5546875" style="11"/>
    <col min="3585" max="3585" width="20.109375" style="11" customWidth="1"/>
    <col min="3586" max="3590" width="12.77734375" style="11" customWidth="1"/>
    <col min="3591" max="3593" width="0" style="11" hidden="1" customWidth="1"/>
    <col min="3594" max="3602" width="12.77734375" style="11" customWidth="1"/>
    <col min="3603" max="3603" width="0" style="11" hidden="1" customWidth="1"/>
    <col min="3604" max="3607" width="12.77734375" style="11" customWidth="1"/>
    <col min="3608" max="3608" width="1.77734375" style="11" customWidth="1"/>
    <col min="3609" max="3609" width="12.77734375" style="11" customWidth="1"/>
    <col min="3610" max="3610" width="1.77734375" style="11" customWidth="1"/>
    <col min="3611" max="3612" width="0" style="11" hidden="1" customWidth="1"/>
    <col min="3613" max="3613" width="12.77734375" style="11" customWidth="1"/>
    <col min="3614" max="3614" width="11.5546875" style="11"/>
    <col min="3615" max="3615" width="15.109375" style="11" customWidth="1"/>
    <col min="3616" max="3616" width="13" style="11" customWidth="1"/>
    <col min="3617" max="3617" width="11.5546875" style="11"/>
    <col min="3618" max="3618" width="11.77734375" style="11" customWidth="1"/>
    <col min="3619" max="3840" width="11.5546875" style="11"/>
    <col min="3841" max="3841" width="20.109375" style="11" customWidth="1"/>
    <col min="3842" max="3846" width="12.77734375" style="11" customWidth="1"/>
    <col min="3847" max="3849" width="0" style="11" hidden="1" customWidth="1"/>
    <col min="3850" max="3858" width="12.77734375" style="11" customWidth="1"/>
    <col min="3859" max="3859" width="0" style="11" hidden="1" customWidth="1"/>
    <col min="3860" max="3863" width="12.77734375" style="11" customWidth="1"/>
    <col min="3864" max="3864" width="1.77734375" style="11" customWidth="1"/>
    <col min="3865" max="3865" width="12.77734375" style="11" customWidth="1"/>
    <col min="3866" max="3866" width="1.77734375" style="11" customWidth="1"/>
    <col min="3867" max="3868" width="0" style="11" hidden="1" customWidth="1"/>
    <col min="3869" max="3869" width="12.77734375" style="11" customWidth="1"/>
    <col min="3870" max="3870" width="11.5546875" style="11"/>
    <col min="3871" max="3871" width="15.109375" style="11" customWidth="1"/>
    <col min="3872" max="3872" width="13" style="11" customWidth="1"/>
    <col min="3873" max="3873" width="11.5546875" style="11"/>
    <col min="3874" max="3874" width="11.77734375" style="11" customWidth="1"/>
    <col min="3875" max="4096" width="11.5546875" style="11"/>
    <col min="4097" max="4097" width="20.109375" style="11" customWidth="1"/>
    <col min="4098" max="4102" width="12.77734375" style="11" customWidth="1"/>
    <col min="4103" max="4105" width="0" style="11" hidden="1" customWidth="1"/>
    <col min="4106" max="4114" width="12.77734375" style="11" customWidth="1"/>
    <col min="4115" max="4115" width="0" style="11" hidden="1" customWidth="1"/>
    <col min="4116" max="4119" width="12.77734375" style="11" customWidth="1"/>
    <col min="4120" max="4120" width="1.77734375" style="11" customWidth="1"/>
    <col min="4121" max="4121" width="12.77734375" style="11" customWidth="1"/>
    <col min="4122" max="4122" width="1.77734375" style="11" customWidth="1"/>
    <col min="4123" max="4124" width="0" style="11" hidden="1" customWidth="1"/>
    <col min="4125" max="4125" width="12.77734375" style="11" customWidth="1"/>
    <col min="4126" max="4126" width="11.5546875" style="11"/>
    <col min="4127" max="4127" width="15.109375" style="11" customWidth="1"/>
    <col min="4128" max="4128" width="13" style="11" customWidth="1"/>
    <col min="4129" max="4129" width="11.5546875" style="11"/>
    <col min="4130" max="4130" width="11.77734375" style="11" customWidth="1"/>
    <col min="4131" max="4352" width="11.5546875" style="11"/>
    <col min="4353" max="4353" width="20.109375" style="11" customWidth="1"/>
    <col min="4354" max="4358" width="12.77734375" style="11" customWidth="1"/>
    <col min="4359" max="4361" width="0" style="11" hidden="1" customWidth="1"/>
    <col min="4362" max="4370" width="12.77734375" style="11" customWidth="1"/>
    <col min="4371" max="4371" width="0" style="11" hidden="1" customWidth="1"/>
    <col min="4372" max="4375" width="12.77734375" style="11" customWidth="1"/>
    <col min="4376" max="4376" width="1.77734375" style="11" customWidth="1"/>
    <col min="4377" max="4377" width="12.77734375" style="11" customWidth="1"/>
    <col min="4378" max="4378" width="1.77734375" style="11" customWidth="1"/>
    <col min="4379" max="4380" width="0" style="11" hidden="1" customWidth="1"/>
    <col min="4381" max="4381" width="12.77734375" style="11" customWidth="1"/>
    <col min="4382" max="4382" width="11.5546875" style="11"/>
    <col min="4383" max="4383" width="15.109375" style="11" customWidth="1"/>
    <col min="4384" max="4384" width="13" style="11" customWidth="1"/>
    <col min="4385" max="4385" width="11.5546875" style="11"/>
    <col min="4386" max="4386" width="11.77734375" style="11" customWidth="1"/>
    <col min="4387" max="4608" width="11.5546875" style="11"/>
    <col min="4609" max="4609" width="20.109375" style="11" customWidth="1"/>
    <col min="4610" max="4614" width="12.77734375" style="11" customWidth="1"/>
    <col min="4615" max="4617" width="0" style="11" hidden="1" customWidth="1"/>
    <col min="4618" max="4626" width="12.77734375" style="11" customWidth="1"/>
    <col min="4627" max="4627" width="0" style="11" hidden="1" customWidth="1"/>
    <col min="4628" max="4631" width="12.77734375" style="11" customWidth="1"/>
    <col min="4632" max="4632" width="1.77734375" style="11" customWidth="1"/>
    <col min="4633" max="4633" width="12.77734375" style="11" customWidth="1"/>
    <col min="4634" max="4634" width="1.77734375" style="11" customWidth="1"/>
    <col min="4635" max="4636" width="0" style="11" hidden="1" customWidth="1"/>
    <col min="4637" max="4637" width="12.77734375" style="11" customWidth="1"/>
    <col min="4638" max="4638" width="11.5546875" style="11"/>
    <col min="4639" max="4639" width="15.109375" style="11" customWidth="1"/>
    <col min="4640" max="4640" width="13" style="11" customWidth="1"/>
    <col min="4641" max="4641" width="11.5546875" style="11"/>
    <col min="4642" max="4642" width="11.77734375" style="11" customWidth="1"/>
    <col min="4643" max="4864" width="11.5546875" style="11"/>
    <col min="4865" max="4865" width="20.109375" style="11" customWidth="1"/>
    <col min="4866" max="4870" width="12.77734375" style="11" customWidth="1"/>
    <col min="4871" max="4873" width="0" style="11" hidden="1" customWidth="1"/>
    <col min="4874" max="4882" width="12.77734375" style="11" customWidth="1"/>
    <col min="4883" max="4883" width="0" style="11" hidden="1" customWidth="1"/>
    <col min="4884" max="4887" width="12.77734375" style="11" customWidth="1"/>
    <col min="4888" max="4888" width="1.77734375" style="11" customWidth="1"/>
    <col min="4889" max="4889" width="12.77734375" style="11" customWidth="1"/>
    <col min="4890" max="4890" width="1.77734375" style="11" customWidth="1"/>
    <col min="4891" max="4892" width="0" style="11" hidden="1" customWidth="1"/>
    <col min="4893" max="4893" width="12.77734375" style="11" customWidth="1"/>
    <col min="4894" max="4894" width="11.5546875" style="11"/>
    <col min="4895" max="4895" width="15.109375" style="11" customWidth="1"/>
    <col min="4896" max="4896" width="13" style="11" customWidth="1"/>
    <col min="4897" max="4897" width="11.5546875" style="11"/>
    <col min="4898" max="4898" width="11.77734375" style="11" customWidth="1"/>
    <col min="4899" max="5120" width="11.5546875" style="11"/>
    <col min="5121" max="5121" width="20.109375" style="11" customWidth="1"/>
    <col min="5122" max="5126" width="12.77734375" style="11" customWidth="1"/>
    <col min="5127" max="5129" width="0" style="11" hidden="1" customWidth="1"/>
    <col min="5130" max="5138" width="12.77734375" style="11" customWidth="1"/>
    <col min="5139" max="5139" width="0" style="11" hidden="1" customWidth="1"/>
    <col min="5140" max="5143" width="12.77734375" style="11" customWidth="1"/>
    <col min="5144" max="5144" width="1.77734375" style="11" customWidth="1"/>
    <col min="5145" max="5145" width="12.77734375" style="11" customWidth="1"/>
    <col min="5146" max="5146" width="1.77734375" style="11" customWidth="1"/>
    <col min="5147" max="5148" width="0" style="11" hidden="1" customWidth="1"/>
    <col min="5149" max="5149" width="12.77734375" style="11" customWidth="1"/>
    <col min="5150" max="5150" width="11.5546875" style="11"/>
    <col min="5151" max="5151" width="15.109375" style="11" customWidth="1"/>
    <col min="5152" max="5152" width="13" style="11" customWidth="1"/>
    <col min="5153" max="5153" width="11.5546875" style="11"/>
    <col min="5154" max="5154" width="11.77734375" style="11" customWidth="1"/>
    <col min="5155" max="5376" width="11.5546875" style="11"/>
    <col min="5377" max="5377" width="20.109375" style="11" customWidth="1"/>
    <col min="5378" max="5382" width="12.77734375" style="11" customWidth="1"/>
    <col min="5383" max="5385" width="0" style="11" hidden="1" customWidth="1"/>
    <col min="5386" max="5394" width="12.77734375" style="11" customWidth="1"/>
    <col min="5395" max="5395" width="0" style="11" hidden="1" customWidth="1"/>
    <col min="5396" max="5399" width="12.77734375" style="11" customWidth="1"/>
    <col min="5400" max="5400" width="1.77734375" style="11" customWidth="1"/>
    <col min="5401" max="5401" width="12.77734375" style="11" customWidth="1"/>
    <col min="5402" max="5402" width="1.77734375" style="11" customWidth="1"/>
    <col min="5403" max="5404" width="0" style="11" hidden="1" customWidth="1"/>
    <col min="5405" max="5405" width="12.77734375" style="11" customWidth="1"/>
    <col min="5406" max="5406" width="11.5546875" style="11"/>
    <col min="5407" max="5407" width="15.109375" style="11" customWidth="1"/>
    <col min="5408" max="5408" width="13" style="11" customWidth="1"/>
    <col min="5409" max="5409" width="11.5546875" style="11"/>
    <col min="5410" max="5410" width="11.77734375" style="11" customWidth="1"/>
    <col min="5411" max="5632" width="11.5546875" style="11"/>
    <col min="5633" max="5633" width="20.109375" style="11" customWidth="1"/>
    <col min="5634" max="5638" width="12.77734375" style="11" customWidth="1"/>
    <col min="5639" max="5641" width="0" style="11" hidden="1" customWidth="1"/>
    <col min="5642" max="5650" width="12.77734375" style="11" customWidth="1"/>
    <col min="5651" max="5651" width="0" style="11" hidden="1" customWidth="1"/>
    <col min="5652" max="5655" width="12.77734375" style="11" customWidth="1"/>
    <col min="5656" max="5656" width="1.77734375" style="11" customWidth="1"/>
    <col min="5657" max="5657" width="12.77734375" style="11" customWidth="1"/>
    <col min="5658" max="5658" width="1.77734375" style="11" customWidth="1"/>
    <col min="5659" max="5660" width="0" style="11" hidden="1" customWidth="1"/>
    <col min="5661" max="5661" width="12.77734375" style="11" customWidth="1"/>
    <col min="5662" max="5662" width="11.5546875" style="11"/>
    <col min="5663" max="5663" width="15.109375" style="11" customWidth="1"/>
    <col min="5664" max="5664" width="13" style="11" customWidth="1"/>
    <col min="5665" max="5665" width="11.5546875" style="11"/>
    <col min="5666" max="5666" width="11.77734375" style="11" customWidth="1"/>
    <col min="5667" max="5888" width="11.5546875" style="11"/>
    <col min="5889" max="5889" width="20.109375" style="11" customWidth="1"/>
    <col min="5890" max="5894" width="12.77734375" style="11" customWidth="1"/>
    <col min="5895" max="5897" width="0" style="11" hidden="1" customWidth="1"/>
    <col min="5898" max="5906" width="12.77734375" style="11" customWidth="1"/>
    <col min="5907" max="5907" width="0" style="11" hidden="1" customWidth="1"/>
    <col min="5908" max="5911" width="12.77734375" style="11" customWidth="1"/>
    <col min="5912" max="5912" width="1.77734375" style="11" customWidth="1"/>
    <col min="5913" max="5913" width="12.77734375" style="11" customWidth="1"/>
    <col min="5914" max="5914" width="1.77734375" style="11" customWidth="1"/>
    <col min="5915" max="5916" width="0" style="11" hidden="1" customWidth="1"/>
    <col min="5917" max="5917" width="12.77734375" style="11" customWidth="1"/>
    <col min="5918" max="5918" width="11.5546875" style="11"/>
    <col min="5919" max="5919" width="15.109375" style="11" customWidth="1"/>
    <col min="5920" max="5920" width="13" style="11" customWidth="1"/>
    <col min="5921" max="5921" width="11.5546875" style="11"/>
    <col min="5922" max="5922" width="11.77734375" style="11" customWidth="1"/>
    <col min="5923" max="6144" width="11.5546875" style="11"/>
    <col min="6145" max="6145" width="20.109375" style="11" customWidth="1"/>
    <col min="6146" max="6150" width="12.77734375" style="11" customWidth="1"/>
    <col min="6151" max="6153" width="0" style="11" hidden="1" customWidth="1"/>
    <col min="6154" max="6162" width="12.77734375" style="11" customWidth="1"/>
    <col min="6163" max="6163" width="0" style="11" hidden="1" customWidth="1"/>
    <col min="6164" max="6167" width="12.77734375" style="11" customWidth="1"/>
    <col min="6168" max="6168" width="1.77734375" style="11" customWidth="1"/>
    <col min="6169" max="6169" width="12.77734375" style="11" customWidth="1"/>
    <col min="6170" max="6170" width="1.77734375" style="11" customWidth="1"/>
    <col min="6171" max="6172" width="0" style="11" hidden="1" customWidth="1"/>
    <col min="6173" max="6173" width="12.77734375" style="11" customWidth="1"/>
    <col min="6174" max="6174" width="11.5546875" style="11"/>
    <col min="6175" max="6175" width="15.109375" style="11" customWidth="1"/>
    <col min="6176" max="6176" width="13" style="11" customWidth="1"/>
    <col min="6177" max="6177" width="11.5546875" style="11"/>
    <col min="6178" max="6178" width="11.77734375" style="11" customWidth="1"/>
    <col min="6179" max="6400" width="11.5546875" style="11"/>
    <col min="6401" max="6401" width="20.109375" style="11" customWidth="1"/>
    <col min="6402" max="6406" width="12.77734375" style="11" customWidth="1"/>
    <col min="6407" max="6409" width="0" style="11" hidden="1" customWidth="1"/>
    <col min="6410" max="6418" width="12.77734375" style="11" customWidth="1"/>
    <col min="6419" max="6419" width="0" style="11" hidden="1" customWidth="1"/>
    <col min="6420" max="6423" width="12.77734375" style="11" customWidth="1"/>
    <col min="6424" max="6424" width="1.77734375" style="11" customWidth="1"/>
    <col min="6425" max="6425" width="12.77734375" style="11" customWidth="1"/>
    <col min="6426" max="6426" width="1.77734375" style="11" customWidth="1"/>
    <col min="6427" max="6428" width="0" style="11" hidden="1" customWidth="1"/>
    <col min="6429" max="6429" width="12.77734375" style="11" customWidth="1"/>
    <col min="6430" max="6430" width="11.5546875" style="11"/>
    <col min="6431" max="6431" width="15.109375" style="11" customWidth="1"/>
    <col min="6432" max="6432" width="13" style="11" customWidth="1"/>
    <col min="6433" max="6433" width="11.5546875" style="11"/>
    <col min="6434" max="6434" width="11.77734375" style="11" customWidth="1"/>
    <col min="6435" max="6656" width="11.5546875" style="11"/>
    <col min="6657" max="6657" width="20.109375" style="11" customWidth="1"/>
    <col min="6658" max="6662" width="12.77734375" style="11" customWidth="1"/>
    <col min="6663" max="6665" width="0" style="11" hidden="1" customWidth="1"/>
    <col min="6666" max="6674" width="12.77734375" style="11" customWidth="1"/>
    <col min="6675" max="6675" width="0" style="11" hidden="1" customWidth="1"/>
    <col min="6676" max="6679" width="12.77734375" style="11" customWidth="1"/>
    <col min="6680" max="6680" width="1.77734375" style="11" customWidth="1"/>
    <col min="6681" max="6681" width="12.77734375" style="11" customWidth="1"/>
    <col min="6682" max="6682" width="1.77734375" style="11" customWidth="1"/>
    <col min="6683" max="6684" width="0" style="11" hidden="1" customWidth="1"/>
    <col min="6685" max="6685" width="12.77734375" style="11" customWidth="1"/>
    <col min="6686" max="6686" width="11.5546875" style="11"/>
    <col min="6687" max="6687" width="15.109375" style="11" customWidth="1"/>
    <col min="6688" max="6688" width="13" style="11" customWidth="1"/>
    <col min="6689" max="6689" width="11.5546875" style="11"/>
    <col min="6690" max="6690" width="11.77734375" style="11" customWidth="1"/>
    <col min="6691" max="6912" width="11.5546875" style="11"/>
    <col min="6913" max="6913" width="20.109375" style="11" customWidth="1"/>
    <col min="6914" max="6918" width="12.77734375" style="11" customWidth="1"/>
    <col min="6919" max="6921" width="0" style="11" hidden="1" customWidth="1"/>
    <col min="6922" max="6930" width="12.77734375" style="11" customWidth="1"/>
    <col min="6931" max="6931" width="0" style="11" hidden="1" customWidth="1"/>
    <col min="6932" max="6935" width="12.77734375" style="11" customWidth="1"/>
    <col min="6936" max="6936" width="1.77734375" style="11" customWidth="1"/>
    <col min="6937" max="6937" width="12.77734375" style="11" customWidth="1"/>
    <col min="6938" max="6938" width="1.77734375" style="11" customWidth="1"/>
    <col min="6939" max="6940" width="0" style="11" hidden="1" customWidth="1"/>
    <col min="6941" max="6941" width="12.77734375" style="11" customWidth="1"/>
    <col min="6942" max="6942" width="11.5546875" style="11"/>
    <col min="6943" max="6943" width="15.109375" style="11" customWidth="1"/>
    <col min="6944" max="6944" width="13" style="11" customWidth="1"/>
    <col min="6945" max="6945" width="11.5546875" style="11"/>
    <col min="6946" max="6946" width="11.77734375" style="11" customWidth="1"/>
    <col min="6947" max="7168" width="11.5546875" style="11"/>
    <col min="7169" max="7169" width="20.109375" style="11" customWidth="1"/>
    <col min="7170" max="7174" width="12.77734375" style="11" customWidth="1"/>
    <col min="7175" max="7177" width="0" style="11" hidden="1" customWidth="1"/>
    <col min="7178" max="7186" width="12.77734375" style="11" customWidth="1"/>
    <col min="7187" max="7187" width="0" style="11" hidden="1" customWidth="1"/>
    <col min="7188" max="7191" width="12.77734375" style="11" customWidth="1"/>
    <col min="7192" max="7192" width="1.77734375" style="11" customWidth="1"/>
    <col min="7193" max="7193" width="12.77734375" style="11" customWidth="1"/>
    <col min="7194" max="7194" width="1.77734375" style="11" customWidth="1"/>
    <col min="7195" max="7196" width="0" style="11" hidden="1" customWidth="1"/>
    <col min="7197" max="7197" width="12.77734375" style="11" customWidth="1"/>
    <col min="7198" max="7198" width="11.5546875" style="11"/>
    <col min="7199" max="7199" width="15.109375" style="11" customWidth="1"/>
    <col min="7200" max="7200" width="13" style="11" customWidth="1"/>
    <col min="7201" max="7201" width="11.5546875" style="11"/>
    <col min="7202" max="7202" width="11.77734375" style="11" customWidth="1"/>
    <col min="7203" max="7424" width="11.5546875" style="11"/>
    <col min="7425" max="7425" width="20.109375" style="11" customWidth="1"/>
    <col min="7426" max="7430" width="12.77734375" style="11" customWidth="1"/>
    <col min="7431" max="7433" width="0" style="11" hidden="1" customWidth="1"/>
    <col min="7434" max="7442" width="12.77734375" style="11" customWidth="1"/>
    <col min="7443" max="7443" width="0" style="11" hidden="1" customWidth="1"/>
    <col min="7444" max="7447" width="12.77734375" style="11" customWidth="1"/>
    <col min="7448" max="7448" width="1.77734375" style="11" customWidth="1"/>
    <col min="7449" max="7449" width="12.77734375" style="11" customWidth="1"/>
    <col min="7450" max="7450" width="1.77734375" style="11" customWidth="1"/>
    <col min="7451" max="7452" width="0" style="11" hidden="1" customWidth="1"/>
    <col min="7453" max="7453" width="12.77734375" style="11" customWidth="1"/>
    <col min="7454" max="7454" width="11.5546875" style="11"/>
    <col min="7455" max="7455" width="15.109375" style="11" customWidth="1"/>
    <col min="7456" max="7456" width="13" style="11" customWidth="1"/>
    <col min="7457" max="7457" width="11.5546875" style="11"/>
    <col min="7458" max="7458" width="11.77734375" style="11" customWidth="1"/>
    <col min="7459" max="7680" width="11.5546875" style="11"/>
    <col min="7681" max="7681" width="20.109375" style="11" customWidth="1"/>
    <col min="7682" max="7686" width="12.77734375" style="11" customWidth="1"/>
    <col min="7687" max="7689" width="0" style="11" hidden="1" customWidth="1"/>
    <col min="7690" max="7698" width="12.77734375" style="11" customWidth="1"/>
    <col min="7699" max="7699" width="0" style="11" hidden="1" customWidth="1"/>
    <col min="7700" max="7703" width="12.77734375" style="11" customWidth="1"/>
    <col min="7704" max="7704" width="1.77734375" style="11" customWidth="1"/>
    <col min="7705" max="7705" width="12.77734375" style="11" customWidth="1"/>
    <col min="7706" max="7706" width="1.77734375" style="11" customWidth="1"/>
    <col min="7707" max="7708" width="0" style="11" hidden="1" customWidth="1"/>
    <col min="7709" max="7709" width="12.77734375" style="11" customWidth="1"/>
    <col min="7710" max="7710" width="11.5546875" style="11"/>
    <col min="7711" max="7711" width="15.109375" style="11" customWidth="1"/>
    <col min="7712" max="7712" width="13" style="11" customWidth="1"/>
    <col min="7713" max="7713" width="11.5546875" style="11"/>
    <col min="7714" max="7714" width="11.77734375" style="11" customWidth="1"/>
    <col min="7715" max="7936" width="11.5546875" style="11"/>
    <col min="7937" max="7937" width="20.109375" style="11" customWidth="1"/>
    <col min="7938" max="7942" width="12.77734375" style="11" customWidth="1"/>
    <col min="7943" max="7945" width="0" style="11" hidden="1" customWidth="1"/>
    <col min="7946" max="7954" width="12.77734375" style="11" customWidth="1"/>
    <col min="7955" max="7955" width="0" style="11" hidden="1" customWidth="1"/>
    <col min="7956" max="7959" width="12.77734375" style="11" customWidth="1"/>
    <col min="7960" max="7960" width="1.77734375" style="11" customWidth="1"/>
    <col min="7961" max="7961" width="12.77734375" style="11" customWidth="1"/>
    <col min="7962" max="7962" width="1.77734375" style="11" customWidth="1"/>
    <col min="7963" max="7964" width="0" style="11" hidden="1" customWidth="1"/>
    <col min="7965" max="7965" width="12.77734375" style="11" customWidth="1"/>
    <col min="7966" max="7966" width="11.5546875" style="11"/>
    <col min="7967" max="7967" width="15.109375" style="11" customWidth="1"/>
    <col min="7968" max="7968" width="13" style="11" customWidth="1"/>
    <col min="7969" max="7969" width="11.5546875" style="11"/>
    <col min="7970" max="7970" width="11.77734375" style="11" customWidth="1"/>
    <col min="7971" max="8192" width="11.5546875" style="11"/>
    <col min="8193" max="8193" width="20.109375" style="11" customWidth="1"/>
    <col min="8194" max="8198" width="12.77734375" style="11" customWidth="1"/>
    <col min="8199" max="8201" width="0" style="11" hidden="1" customWidth="1"/>
    <col min="8202" max="8210" width="12.77734375" style="11" customWidth="1"/>
    <col min="8211" max="8211" width="0" style="11" hidden="1" customWidth="1"/>
    <col min="8212" max="8215" width="12.77734375" style="11" customWidth="1"/>
    <col min="8216" max="8216" width="1.77734375" style="11" customWidth="1"/>
    <col min="8217" max="8217" width="12.77734375" style="11" customWidth="1"/>
    <col min="8218" max="8218" width="1.77734375" style="11" customWidth="1"/>
    <col min="8219" max="8220" width="0" style="11" hidden="1" customWidth="1"/>
    <col min="8221" max="8221" width="12.77734375" style="11" customWidth="1"/>
    <col min="8222" max="8222" width="11.5546875" style="11"/>
    <col min="8223" max="8223" width="15.109375" style="11" customWidth="1"/>
    <col min="8224" max="8224" width="13" style="11" customWidth="1"/>
    <col min="8225" max="8225" width="11.5546875" style="11"/>
    <col min="8226" max="8226" width="11.77734375" style="11" customWidth="1"/>
    <col min="8227" max="8448" width="11.5546875" style="11"/>
    <col min="8449" max="8449" width="20.109375" style="11" customWidth="1"/>
    <col min="8450" max="8454" width="12.77734375" style="11" customWidth="1"/>
    <col min="8455" max="8457" width="0" style="11" hidden="1" customWidth="1"/>
    <col min="8458" max="8466" width="12.77734375" style="11" customWidth="1"/>
    <col min="8467" max="8467" width="0" style="11" hidden="1" customWidth="1"/>
    <col min="8468" max="8471" width="12.77734375" style="11" customWidth="1"/>
    <col min="8472" max="8472" width="1.77734375" style="11" customWidth="1"/>
    <col min="8473" max="8473" width="12.77734375" style="11" customWidth="1"/>
    <col min="8474" max="8474" width="1.77734375" style="11" customWidth="1"/>
    <col min="8475" max="8476" width="0" style="11" hidden="1" customWidth="1"/>
    <col min="8477" max="8477" width="12.77734375" style="11" customWidth="1"/>
    <col min="8478" max="8478" width="11.5546875" style="11"/>
    <col min="8479" max="8479" width="15.109375" style="11" customWidth="1"/>
    <col min="8480" max="8480" width="13" style="11" customWidth="1"/>
    <col min="8481" max="8481" width="11.5546875" style="11"/>
    <col min="8482" max="8482" width="11.77734375" style="11" customWidth="1"/>
    <col min="8483" max="8704" width="11.5546875" style="11"/>
    <col min="8705" max="8705" width="20.109375" style="11" customWidth="1"/>
    <col min="8706" max="8710" width="12.77734375" style="11" customWidth="1"/>
    <col min="8711" max="8713" width="0" style="11" hidden="1" customWidth="1"/>
    <col min="8714" max="8722" width="12.77734375" style="11" customWidth="1"/>
    <col min="8723" max="8723" width="0" style="11" hidden="1" customWidth="1"/>
    <col min="8724" max="8727" width="12.77734375" style="11" customWidth="1"/>
    <col min="8728" max="8728" width="1.77734375" style="11" customWidth="1"/>
    <col min="8729" max="8729" width="12.77734375" style="11" customWidth="1"/>
    <col min="8730" max="8730" width="1.77734375" style="11" customWidth="1"/>
    <col min="8731" max="8732" width="0" style="11" hidden="1" customWidth="1"/>
    <col min="8733" max="8733" width="12.77734375" style="11" customWidth="1"/>
    <col min="8734" max="8734" width="11.5546875" style="11"/>
    <col min="8735" max="8735" width="15.109375" style="11" customWidth="1"/>
    <col min="8736" max="8736" width="13" style="11" customWidth="1"/>
    <col min="8737" max="8737" width="11.5546875" style="11"/>
    <col min="8738" max="8738" width="11.77734375" style="11" customWidth="1"/>
    <col min="8739" max="8960" width="11.5546875" style="11"/>
    <col min="8961" max="8961" width="20.109375" style="11" customWidth="1"/>
    <col min="8962" max="8966" width="12.77734375" style="11" customWidth="1"/>
    <col min="8967" max="8969" width="0" style="11" hidden="1" customWidth="1"/>
    <col min="8970" max="8978" width="12.77734375" style="11" customWidth="1"/>
    <col min="8979" max="8979" width="0" style="11" hidden="1" customWidth="1"/>
    <col min="8980" max="8983" width="12.77734375" style="11" customWidth="1"/>
    <col min="8984" max="8984" width="1.77734375" style="11" customWidth="1"/>
    <col min="8985" max="8985" width="12.77734375" style="11" customWidth="1"/>
    <col min="8986" max="8986" width="1.77734375" style="11" customWidth="1"/>
    <col min="8987" max="8988" width="0" style="11" hidden="1" customWidth="1"/>
    <col min="8989" max="8989" width="12.77734375" style="11" customWidth="1"/>
    <col min="8990" max="8990" width="11.5546875" style="11"/>
    <col min="8991" max="8991" width="15.109375" style="11" customWidth="1"/>
    <col min="8992" max="8992" width="13" style="11" customWidth="1"/>
    <col min="8993" max="8993" width="11.5546875" style="11"/>
    <col min="8994" max="8994" width="11.77734375" style="11" customWidth="1"/>
    <col min="8995" max="9216" width="11.5546875" style="11"/>
    <col min="9217" max="9217" width="20.109375" style="11" customWidth="1"/>
    <col min="9218" max="9222" width="12.77734375" style="11" customWidth="1"/>
    <col min="9223" max="9225" width="0" style="11" hidden="1" customWidth="1"/>
    <col min="9226" max="9234" width="12.77734375" style="11" customWidth="1"/>
    <col min="9235" max="9235" width="0" style="11" hidden="1" customWidth="1"/>
    <col min="9236" max="9239" width="12.77734375" style="11" customWidth="1"/>
    <col min="9240" max="9240" width="1.77734375" style="11" customWidth="1"/>
    <col min="9241" max="9241" width="12.77734375" style="11" customWidth="1"/>
    <col min="9242" max="9242" width="1.77734375" style="11" customWidth="1"/>
    <col min="9243" max="9244" width="0" style="11" hidden="1" customWidth="1"/>
    <col min="9245" max="9245" width="12.77734375" style="11" customWidth="1"/>
    <col min="9246" max="9246" width="11.5546875" style="11"/>
    <col min="9247" max="9247" width="15.109375" style="11" customWidth="1"/>
    <col min="9248" max="9248" width="13" style="11" customWidth="1"/>
    <col min="9249" max="9249" width="11.5546875" style="11"/>
    <col min="9250" max="9250" width="11.77734375" style="11" customWidth="1"/>
    <col min="9251" max="9472" width="11.5546875" style="11"/>
    <col min="9473" max="9473" width="20.109375" style="11" customWidth="1"/>
    <col min="9474" max="9478" width="12.77734375" style="11" customWidth="1"/>
    <col min="9479" max="9481" width="0" style="11" hidden="1" customWidth="1"/>
    <col min="9482" max="9490" width="12.77734375" style="11" customWidth="1"/>
    <col min="9491" max="9491" width="0" style="11" hidden="1" customWidth="1"/>
    <col min="9492" max="9495" width="12.77734375" style="11" customWidth="1"/>
    <col min="9496" max="9496" width="1.77734375" style="11" customWidth="1"/>
    <col min="9497" max="9497" width="12.77734375" style="11" customWidth="1"/>
    <col min="9498" max="9498" width="1.77734375" style="11" customWidth="1"/>
    <col min="9499" max="9500" width="0" style="11" hidden="1" customWidth="1"/>
    <col min="9501" max="9501" width="12.77734375" style="11" customWidth="1"/>
    <col min="9502" max="9502" width="11.5546875" style="11"/>
    <col min="9503" max="9503" width="15.109375" style="11" customWidth="1"/>
    <col min="9504" max="9504" width="13" style="11" customWidth="1"/>
    <col min="9505" max="9505" width="11.5546875" style="11"/>
    <col min="9506" max="9506" width="11.77734375" style="11" customWidth="1"/>
    <col min="9507" max="9728" width="11.5546875" style="11"/>
    <col min="9729" max="9729" width="20.109375" style="11" customWidth="1"/>
    <col min="9730" max="9734" width="12.77734375" style="11" customWidth="1"/>
    <col min="9735" max="9737" width="0" style="11" hidden="1" customWidth="1"/>
    <col min="9738" max="9746" width="12.77734375" style="11" customWidth="1"/>
    <col min="9747" max="9747" width="0" style="11" hidden="1" customWidth="1"/>
    <col min="9748" max="9751" width="12.77734375" style="11" customWidth="1"/>
    <col min="9752" max="9752" width="1.77734375" style="11" customWidth="1"/>
    <col min="9753" max="9753" width="12.77734375" style="11" customWidth="1"/>
    <col min="9754" max="9754" width="1.77734375" style="11" customWidth="1"/>
    <col min="9755" max="9756" width="0" style="11" hidden="1" customWidth="1"/>
    <col min="9757" max="9757" width="12.77734375" style="11" customWidth="1"/>
    <col min="9758" max="9758" width="11.5546875" style="11"/>
    <col min="9759" max="9759" width="15.109375" style="11" customWidth="1"/>
    <col min="9760" max="9760" width="13" style="11" customWidth="1"/>
    <col min="9761" max="9761" width="11.5546875" style="11"/>
    <col min="9762" max="9762" width="11.77734375" style="11" customWidth="1"/>
    <col min="9763" max="9984" width="11.5546875" style="11"/>
    <col min="9985" max="9985" width="20.109375" style="11" customWidth="1"/>
    <col min="9986" max="9990" width="12.77734375" style="11" customWidth="1"/>
    <col min="9991" max="9993" width="0" style="11" hidden="1" customWidth="1"/>
    <col min="9994" max="10002" width="12.77734375" style="11" customWidth="1"/>
    <col min="10003" max="10003" width="0" style="11" hidden="1" customWidth="1"/>
    <col min="10004" max="10007" width="12.77734375" style="11" customWidth="1"/>
    <col min="10008" max="10008" width="1.77734375" style="11" customWidth="1"/>
    <col min="10009" max="10009" width="12.77734375" style="11" customWidth="1"/>
    <col min="10010" max="10010" width="1.77734375" style="11" customWidth="1"/>
    <col min="10011" max="10012" width="0" style="11" hidden="1" customWidth="1"/>
    <col min="10013" max="10013" width="12.77734375" style="11" customWidth="1"/>
    <col min="10014" max="10014" width="11.5546875" style="11"/>
    <col min="10015" max="10015" width="15.109375" style="11" customWidth="1"/>
    <col min="10016" max="10016" width="13" style="11" customWidth="1"/>
    <col min="10017" max="10017" width="11.5546875" style="11"/>
    <col min="10018" max="10018" width="11.77734375" style="11" customWidth="1"/>
    <col min="10019" max="10240" width="11.5546875" style="11"/>
    <col min="10241" max="10241" width="20.109375" style="11" customWidth="1"/>
    <col min="10242" max="10246" width="12.77734375" style="11" customWidth="1"/>
    <col min="10247" max="10249" width="0" style="11" hidden="1" customWidth="1"/>
    <col min="10250" max="10258" width="12.77734375" style="11" customWidth="1"/>
    <col min="10259" max="10259" width="0" style="11" hidden="1" customWidth="1"/>
    <col min="10260" max="10263" width="12.77734375" style="11" customWidth="1"/>
    <col min="10264" max="10264" width="1.77734375" style="11" customWidth="1"/>
    <col min="10265" max="10265" width="12.77734375" style="11" customWidth="1"/>
    <col min="10266" max="10266" width="1.77734375" style="11" customWidth="1"/>
    <col min="10267" max="10268" width="0" style="11" hidden="1" customWidth="1"/>
    <col min="10269" max="10269" width="12.77734375" style="11" customWidth="1"/>
    <col min="10270" max="10270" width="11.5546875" style="11"/>
    <col min="10271" max="10271" width="15.109375" style="11" customWidth="1"/>
    <col min="10272" max="10272" width="13" style="11" customWidth="1"/>
    <col min="10273" max="10273" width="11.5546875" style="11"/>
    <col min="10274" max="10274" width="11.77734375" style="11" customWidth="1"/>
    <col min="10275" max="10496" width="11.5546875" style="11"/>
    <col min="10497" max="10497" width="20.109375" style="11" customWidth="1"/>
    <col min="10498" max="10502" width="12.77734375" style="11" customWidth="1"/>
    <col min="10503" max="10505" width="0" style="11" hidden="1" customWidth="1"/>
    <col min="10506" max="10514" width="12.77734375" style="11" customWidth="1"/>
    <col min="10515" max="10515" width="0" style="11" hidden="1" customWidth="1"/>
    <col min="10516" max="10519" width="12.77734375" style="11" customWidth="1"/>
    <col min="10520" max="10520" width="1.77734375" style="11" customWidth="1"/>
    <col min="10521" max="10521" width="12.77734375" style="11" customWidth="1"/>
    <col min="10522" max="10522" width="1.77734375" style="11" customWidth="1"/>
    <col min="10523" max="10524" width="0" style="11" hidden="1" customWidth="1"/>
    <col min="10525" max="10525" width="12.77734375" style="11" customWidth="1"/>
    <col min="10526" max="10526" width="11.5546875" style="11"/>
    <col min="10527" max="10527" width="15.109375" style="11" customWidth="1"/>
    <col min="10528" max="10528" width="13" style="11" customWidth="1"/>
    <col min="10529" max="10529" width="11.5546875" style="11"/>
    <col min="10530" max="10530" width="11.77734375" style="11" customWidth="1"/>
    <col min="10531" max="10752" width="11.5546875" style="11"/>
    <col min="10753" max="10753" width="20.109375" style="11" customWidth="1"/>
    <col min="10754" max="10758" width="12.77734375" style="11" customWidth="1"/>
    <col min="10759" max="10761" width="0" style="11" hidden="1" customWidth="1"/>
    <col min="10762" max="10770" width="12.77734375" style="11" customWidth="1"/>
    <col min="10771" max="10771" width="0" style="11" hidden="1" customWidth="1"/>
    <col min="10772" max="10775" width="12.77734375" style="11" customWidth="1"/>
    <col min="10776" max="10776" width="1.77734375" style="11" customWidth="1"/>
    <col min="10777" max="10777" width="12.77734375" style="11" customWidth="1"/>
    <col min="10778" max="10778" width="1.77734375" style="11" customWidth="1"/>
    <col min="10779" max="10780" width="0" style="11" hidden="1" customWidth="1"/>
    <col min="10781" max="10781" width="12.77734375" style="11" customWidth="1"/>
    <col min="10782" max="10782" width="11.5546875" style="11"/>
    <col min="10783" max="10783" width="15.109375" style="11" customWidth="1"/>
    <col min="10784" max="10784" width="13" style="11" customWidth="1"/>
    <col min="10785" max="10785" width="11.5546875" style="11"/>
    <col min="10786" max="10786" width="11.77734375" style="11" customWidth="1"/>
    <col min="10787" max="11008" width="11.5546875" style="11"/>
    <col min="11009" max="11009" width="20.109375" style="11" customWidth="1"/>
    <col min="11010" max="11014" width="12.77734375" style="11" customWidth="1"/>
    <col min="11015" max="11017" width="0" style="11" hidden="1" customWidth="1"/>
    <col min="11018" max="11026" width="12.77734375" style="11" customWidth="1"/>
    <col min="11027" max="11027" width="0" style="11" hidden="1" customWidth="1"/>
    <col min="11028" max="11031" width="12.77734375" style="11" customWidth="1"/>
    <col min="11032" max="11032" width="1.77734375" style="11" customWidth="1"/>
    <col min="11033" max="11033" width="12.77734375" style="11" customWidth="1"/>
    <col min="11034" max="11034" width="1.77734375" style="11" customWidth="1"/>
    <col min="11035" max="11036" width="0" style="11" hidden="1" customWidth="1"/>
    <col min="11037" max="11037" width="12.77734375" style="11" customWidth="1"/>
    <col min="11038" max="11038" width="11.5546875" style="11"/>
    <col min="11039" max="11039" width="15.109375" style="11" customWidth="1"/>
    <col min="11040" max="11040" width="13" style="11" customWidth="1"/>
    <col min="11041" max="11041" width="11.5546875" style="11"/>
    <col min="11042" max="11042" width="11.77734375" style="11" customWidth="1"/>
    <col min="11043" max="11264" width="11.5546875" style="11"/>
    <col min="11265" max="11265" width="20.109375" style="11" customWidth="1"/>
    <col min="11266" max="11270" width="12.77734375" style="11" customWidth="1"/>
    <col min="11271" max="11273" width="0" style="11" hidden="1" customWidth="1"/>
    <col min="11274" max="11282" width="12.77734375" style="11" customWidth="1"/>
    <col min="11283" max="11283" width="0" style="11" hidden="1" customWidth="1"/>
    <col min="11284" max="11287" width="12.77734375" style="11" customWidth="1"/>
    <col min="11288" max="11288" width="1.77734375" style="11" customWidth="1"/>
    <col min="11289" max="11289" width="12.77734375" style="11" customWidth="1"/>
    <col min="11290" max="11290" width="1.77734375" style="11" customWidth="1"/>
    <col min="11291" max="11292" width="0" style="11" hidden="1" customWidth="1"/>
    <col min="11293" max="11293" width="12.77734375" style="11" customWidth="1"/>
    <col min="11294" max="11294" width="11.5546875" style="11"/>
    <col min="11295" max="11295" width="15.109375" style="11" customWidth="1"/>
    <col min="11296" max="11296" width="13" style="11" customWidth="1"/>
    <col min="11297" max="11297" width="11.5546875" style="11"/>
    <col min="11298" max="11298" width="11.77734375" style="11" customWidth="1"/>
    <col min="11299" max="11520" width="11.5546875" style="11"/>
    <col min="11521" max="11521" width="20.109375" style="11" customWidth="1"/>
    <col min="11522" max="11526" width="12.77734375" style="11" customWidth="1"/>
    <col min="11527" max="11529" width="0" style="11" hidden="1" customWidth="1"/>
    <col min="11530" max="11538" width="12.77734375" style="11" customWidth="1"/>
    <col min="11539" max="11539" width="0" style="11" hidden="1" customWidth="1"/>
    <col min="11540" max="11543" width="12.77734375" style="11" customWidth="1"/>
    <col min="11544" max="11544" width="1.77734375" style="11" customWidth="1"/>
    <col min="11545" max="11545" width="12.77734375" style="11" customWidth="1"/>
    <col min="11546" max="11546" width="1.77734375" style="11" customWidth="1"/>
    <col min="11547" max="11548" width="0" style="11" hidden="1" customWidth="1"/>
    <col min="11549" max="11549" width="12.77734375" style="11" customWidth="1"/>
    <col min="11550" max="11550" width="11.5546875" style="11"/>
    <col min="11551" max="11551" width="15.109375" style="11" customWidth="1"/>
    <col min="11552" max="11552" width="13" style="11" customWidth="1"/>
    <col min="11553" max="11553" width="11.5546875" style="11"/>
    <col min="11554" max="11554" width="11.77734375" style="11" customWidth="1"/>
    <col min="11555" max="11776" width="11.5546875" style="11"/>
    <col min="11777" max="11777" width="20.109375" style="11" customWidth="1"/>
    <col min="11778" max="11782" width="12.77734375" style="11" customWidth="1"/>
    <col min="11783" max="11785" width="0" style="11" hidden="1" customWidth="1"/>
    <col min="11786" max="11794" width="12.77734375" style="11" customWidth="1"/>
    <col min="11795" max="11795" width="0" style="11" hidden="1" customWidth="1"/>
    <col min="11796" max="11799" width="12.77734375" style="11" customWidth="1"/>
    <col min="11800" max="11800" width="1.77734375" style="11" customWidth="1"/>
    <col min="11801" max="11801" width="12.77734375" style="11" customWidth="1"/>
    <col min="11802" max="11802" width="1.77734375" style="11" customWidth="1"/>
    <col min="11803" max="11804" width="0" style="11" hidden="1" customWidth="1"/>
    <col min="11805" max="11805" width="12.77734375" style="11" customWidth="1"/>
    <col min="11806" max="11806" width="11.5546875" style="11"/>
    <col min="11807" max="11807" width="15.109375" style="11" customWidth="1"/>
    <col min="11808" max="11808" width="13" style="11" customWidth="1"/>
    <col min="11809" max="11809" width="11.5546875" style="11"/>
    <col min="11810" max="11810" width="11.77734375" style="11" customWidth="1"/>
    <col min="11811" max="12032" width="11.5546875" style="11"/>
    <col min="12033" max="12033" width="20.109375" style="11" customWidth="1"/>
    <col min="12034" max="12038" width="12.77734375" style="11" customWidth="1"/>
    <col min="12039" max="12041" width="0" style="11" hidden="1" customWidth="1"/>
    <col min="12042" max="12050" width="12.77734375" style="11" customWidth="1"/>
    <col min="12051" max="12051" width="0" style="11" hidden="1" customWidth="1"/>
    <col min="12052" max="12055" width="12.77734375" style="11" customWidth="1"/>
    <col min="12056" max="12056" width="1.77734375" style="11" customWidth="1"/>
    <col min="12057" max="12057" width="12.77734375" style="11" customWidth="1"/>
    <col min="12058" max="12058" width="1.77734375" style="11" customWidth="1"/>
    <col min="12059" max="12060" width="0" style="11" hidden="1" customWidth="1"/>
    <col min="12061" max="12061" width="12.77734375" style="11" customWidth="1"/>
    <col min="12062" max="12062" width="11.5546875" style="11"/>
    <col min="12063" max="12063" width="15.109375" style="11" customWidth="1"/>
    <col min="12064" max="12064" width="13" style="11" customWidth="1"/>
    <col min="12065" max="12065" width="11.5546875" style="11"/>
    <col min="12066" max="12066" width="11.77734375" style="11" customWidth="1"/>
    <col min="12067" max="12288" width="11.5546875" style="11"/>
    <col min="12289" max="12289" width="20.109375" style="11" customWidth="1"/>
    <col min="12290" max="12294" width="12.77734375" style="11" customWidth="1"/>
    <col min="12295" max="12297" width="0" style="11" hidden="1" customWidth="1"/>
    <col min="12298" max="12306" width="12.77734375" style="11" customWidth="1"/>
    <col min="12307" max="12307" width="0" style="11" hidden="1" customWidth="1"/>
    <col min="12308" max="12311" width="12.77734375" style="11" customWidth="1"/>
    <col min="12312" max="12312" width="1.77734375" style="11" customWidth="1"/>
    <col min="12313" max="12313" width="12.77734375" style="11" customWidth="1"/>
    <col min="12314" max="12314" width="1.77734375" style="11" customWidth="1"/>
    <col min="12315" max="12316" width="0" style="11" hidden="1" customWidth="1"/>
    <col min="12317" max="12317" width="12.77734375" style="11" customWidth="1"/>
    <col min="12318" max="12318" width="11.5546875" style="11"/>
    <col min="12319" max="12319" width="15.109375" style="11" customWidth="1"/>
    <col min="12320" max="12320" width="13" style="11" customWidth="1"/>
    <col min="12321" max="12321" width="11.5546875" style="11"/>
    <col min="12322" max="12322" width="11.77734375" style="11" customWidth="1"/>
    <col min="12323" max="12544" width="11.5546875" style="11"/>
    <col min="12545" max="12545" width="20.109375" style="11" customWidth="1"/>
    <col min="12546" max="12550" width="12.77734375" style="11" customWidth="1"/>
    <col min="12551" max="12553" width="0" style="11" hidden="1" customWidth="1"/>
    <col min="12554" max="12562" width="12.77734375" style="11" customWidth="1"/>
    <col min="12563" max="12563" width="0" style="11" hidden="1" customWidth="1"/>
    <col min="12564" max="12567" width="12.77734375" style="11" customWidth="1"/>
    <col min="12568" max="12568" width="1.77734375" style="11" customWidth="1"/>
    <col min="12569" max="12569" width="12.77734375" style="11" customWidth="1"/>
    <col min="12570" max="12570" width="1.77734375" style="11" customWidth="1"/>
    <col min="12571" max="12572" width="0" style="11" hidden="1" customWidth="1"/>
    <col min="12573" max="12573" width="12.77734375" style="11" customWidth="1"/>
    <col min="12574" max="12574" width="11.5546875" style="11"/>
    <col min="12575" max="12575" width="15.109375" style="11" customWidth="1"/>
    <col min="12576" max="12576" width="13" style="11" customWidth="1"/>
    <col min="12577" max="12577" width="11.5546875" style="11"/>
    <col min="12578" max="12578" width="11.77734375" style="11" customWidth="1"/>
    <col min="12579" max="12800" width="11.5546875" style="11"/>
    <col min="12801" max="12801" width="20.109375" style="11" customWidth="1"/>
    <col min="12802" max="12806" width="12.77734375" style="11" customWidth="1"/>
    <col min="12807" max="12809" width="0" style="11" hidden="1" customWidth="1"/>
    <col min="12810" max="12818" width="12.77734375" style="11" customWidth="1"/>
    <col min="12819" max="12819" width="0" style="11" hidden="1" customWidth="1"/>
    <col min="12820" max="12823" width="12.77734375" style="11" customWidth="1"/>
    <col min="12824" max="12824" width="1.77734375" style="11" customWidth="1"/>
    <col min="12825" max="12825" width="12.77734375" style="11" customWidth="1"/>
    <col min="12826" max="12826" width="1.77734375" style="11" customWidth="1"/>
    <col min="12827" max="12828" width="0" style="11" hidden="1" customWidth="1"/>
    <col min="12829" max="12829" width="12.77734375" style="11" customWidth="1"/>
    <col min="12830" max="12830" width="11.5546875" style="11"/>
    <col min="12831" max="12831" width="15.109375" style="11" customWidth="1"/>
    <col min="12832" max="12832" width="13" style="11" customWidth="1"/>
    <col min="12833" max="12833" width="11.5546875" style="11"/>
    <col min="12834" max="12834" width="11.77734375" style="11" customWidth="1"/>
    <col min="12835" max="13056" width="11.5546875" style="11"/>
    <col min="13057" max="13057" width="20.109375" style="11" customWidth="1"/>
    <col min="13058" max="13062" width="12.77734375" style="11" customWidth="1"/>
    <col min="13063" max="13065" width="0" style="11" hidden="1" customWidth="1"/>
    <col min="13066" max="13074" width="12.77734375" style="11" customWidth="1"/>
    <col min="13075" max="13075" width="0" style="11" hidden="1" customWidth="1"/>
    <col min="13076" max="13079" width="12.77734375" style="11" customWidth="1"/>
    <col min="13080" max="13080" width="1.77734375" style="11" customWidth="1"/>
    <col min="13081" max="13081" width="12.77734375" style="11" customWidth="1"/>
    <col min="13082" max="13082" width="1.77734375" style="11" customWidth="1"/>
    <col min="13083" max="13084" width="0" style="11" hidden="1" customWidth="1"/>
    <col min="13085" max="13085" width="12.77734375" style="11" customWidth="1"/>
    <col min="13086" max="13086" width="11.5546875" style="11"/>
    <col min="13087" max="13087" width="15.109375" style="11" customWidth="1"/>
    <col min="13088" max="13088" width="13" style="11" customWidth="1"/>
    <col min="13089" max="13089" width="11.5546875" style="11"/>
    <col min="13090" max="13090" width="11.77734375" style="11" customWidth="1"/>
    <col min="13091" max="13312" width="11.5546875" style="11"/>
    <col min="13313" max="13313" width="20.109375" style="11" customWidth="1"/>
    <col min="13314" max="13318" width="12.77734375" style="11" customWidth="1"/>
    <col min="13319" max="13321" width="0" style="11" hidden="1" customWidth="1"/>
    <col min="13322" max="13330" width="12.77734375" style="11" customWidth="1"/>
    <col min="13331" max="13331" width="0" style="11" hidden="1" customWidth="1"/>
    <col min="13332" max="13335" width="12.77734375" style="11" customWidth="1"/>
    <col min="13336" max="13336" width="1.77734375" style="11" customWidth="1"/>
    <col min="13337" max="13337" width="12.77734375" style="11" customWidth="1"/>
    <col min="13338" max="13338" width="1.77734375" style="11" customWidth="1"/>
    <col min="13339" max="13340" width="0" style="11" hidden="1" customWidth="1"/>
    <col min="13341" max="13341" width="12.77734375" style="11" customWidth="1"/>
    <col min="13342" max="13342" width="11.5546875" style="11"/>
    <col min="13343" max="13343" width="15.109375" style="11" customWidth="1"/>
    <col min="13344" max="13344" width="13" style="11" customWidth="1"/>
    <col min="13345" max="13345" width="11.5546875" style="11"/>
    <col min="13346" max="13346" width="11.77734375" style="11" customWidth="1"/>
    <col min="13347" max="13568" width="11.5546875" style="11"/>
    <col min="13569" max="13569" width="20.109375" style="11" customWidth="1"/>
    <col min="13570" max="13574" width="12.77734375" style="11" customWidth="1"/>
    <col min="13575" max="13577" width="0" style="11" hidden="1" customWidth="1"/>
    <col min="13578" max="13586" width="12.77734375" style="11" customWidth="1"/>
    <col min="13587" max="13587" width="0" style="11" hidden="1" customWidth="1"/>
    <col min="13588" max="13591" width="12.77734375" style="11" customWidth="1"/>
    <col min="13592" max="13592" width="1.77734375" style="11" customWidth="1"/>
    <col min="13593" max="13593" width="12.77734375" style="11" customWidth="1"/>
    <col min="13594" max="13594" width="1.77734375" style="11" customWidth="1"/>
    <col min="13595" max="13596" width="0" style="11" hidden="1" customWidth="1"/>
    <col min="13597" max="13597" width="12.77734375" style="11" customWidth="1"/>
    <col min="13598" max="13598" width="11.5546875" style="11"/>
    <col min="13599" max="13599" width="15.109375" style="11" customWidth="1"/>
    <col min="13600" max="13600" width="13" style="11" customWidth="1"/>
    <col min="13601" max="13601" width="11.5546875" style="11"/>
    <col min="13602" max="13602" width="11.77734375" style="11" customWidth="1"/>
    <col min="13603" max="13824" width="11.5546875" style="11"/>
    <col min="13825" max="13825" width="20.109375" style="11" customWidth="1"/>
    <col min="13826" max="13830" width="12.77734375" style="11" customWidth="1"/>
    <col min="13831" max="13833" width="0" style="11" hidden="1" customWidth="1"/>
    <col min="13834" max="13842" width="12.77734375" style="11" customWidth="1"/>
    <col min="13843" max="13843" width="0" style="11" hidden="1" customWidth="1"/>
    <col min="13844" max="13847" width="12.77734375" style="11" customWidth="1"/>
    <col min="13848" max="13848" width="1.77734375" style="11" customWidth="1"/>
    <col min="13849" max="13849" width="12.77734375" style="11" customWidth="1"/>
    <col min="13850" max="13850" width="1.77734375" style="11" customWidth="1"/>
    <col min="13851" max="13852" width="0" style="11" hidden="1" customWidth="1"/>
    <col min="13853" max="13853" width="12.77734375" style="11" customWidth="1"/>
    <col min="13854" max="13854" width="11.5546875" style="11"/>
    <col min="13855" max="13855" width="15.109375" style="11" customWidth="1"/>
    <col min="13856" max="13856" width="13" style="11" customWidth="1"/>
    <col min="13857" max="13857" width="11.5546875" style="11"/>
    <col min="13858" max="13858" width="11.77734375" style="11" customWidth="1"/>
    <col min="13859" max="14080" width="11.5546875" style="11"/>
    <col min="14081" max="14081" width="20.109375" style="11" customWidth="1"/>
    <col min="14082" max="14086" width="12.77734375" style="11" customWidth="1"/>
    <col min="14087" max="14089" width="0" style="11" hidden="1" customWidth="1"/>
    <col min="14090" max="14098" width="12.77734375" style="11" customWidth="1"/>
    <col min="14099" max="14099" width="0" style="11" hidden="1" customWidth="1"/>
    <col min="14100" max="14103" width="12.77734375" style="11" customWidth="1"/>
    <col min="14104" max="14104" width="1.77734375" style="11" customWidth="1"/>
    <col min="14105" max="14105" width="12.77734375" style="11" customWidth="1"/>
    <col min="14106" max="14106" width="1.77734375" style="11" customWidth="1"/>
    <col min="14107" max="14108" width="0" style="11" hidden="1" customWidth="1"/>
    <col min="14109" max="14109" width="12.77734375" style="11" customWidth="1"/>
    <col min="14110" max="14110" width="11.5546875" style="11"/>
    <col min="14111" max="14111" width="15.109375" style="11" customWidth="1"/>
    <col min="14112" max="14112" width="13" style="11" customWidth="1"/>
    <col min="14113" max="14113" width="11.5546875" style="11"/>
    <col min="14114" max="14114" width="11.77734375" style="11" customWidth="1"/>
    <col min="14115" max="14336" width="11.5546875" style="11"/>
    <col min="14337" max="14337" width="20.109375" style="11" customWidth="1"/>
    <col min="14338" max="14342" width="12.77734375" style="11" customWidth="1"/>
    <col min="14343" max="14345" width="0" style="11" hidden="1" customWidth="1"/>
    <col min="14346" max="14354" width="12.77734375" style="11" customWidth="1"/>
    <col min="14355" max="14355" width="0" style="11" hidden="1" customWidth="1"/>
    <col min="14356" max="14359" width="12.77734375" style="11" customWidth="1"/>
    <col min="14360" max="14360" width="1.77734375" style="11" customWidth="1"/>
    <col min="14361" max="14361" width="12.77734375" style="11" customWidth="1"/>
    <col min="14362" max="14362" width="1.77734375" style="11" customWidth="1"/>
    <col min="14363" max="14364" width="0" style="11" hidden="1" customWidth="1"/>
    <col min="14365" max="14365" width="12.77734375" style="11" customWidth="1"/>
    <col min="14366" max="14366" width="11.5546875" style="11"/>
    <col min="14367" max="14367" width="15.109375" style="11" customWidth="1"/>
    <col min="14368" max="14368" width="13" style="11" customWidth="1"/>
    <col min="14369" max="14369" width="11.5546875" style="11"/>
    <col min="14370" max="14370" width="11.77734375" style="11" customWidth="1"/>
    <col min="14371" max="14592" width="11.5546875" style="11"/>
    <col min="14593" max="14593" width="20.109375" style="11" customWidth="1"/>
    <col min="14594" max="14598" width="12.77734375" style="11" customWidth="1"/>
    <col min="14599" max="14601" width="0" style="11" hidden="1" customWidth="1"/>
    <col min="14602" max="14610" width="12.77734375" style="11" customWidth="1"/>
    <col min="14611" max="14611" width="0" style="11" hidden="1" customWidth="1"/>
    <col min="14612" max="14615" width="12.77734375" style="11" customWidth="1"/>
    <col min="14616" max="14616" width="1.77734375" style="11" customWidth="1"/>
    <col min="14617" max="14617" width="12.77734375" style="11" customWidth="1"/>
    <col min="14618" max="14618" width="1.77734375" style="11" customWidth="1"/>
    <col min="14619" max="14620" width="0" style="11" hidden="1" customWidth="1"/>
    <col min="14621" max="14621" width="12.77734375" style="11" customWidth="1"/>
    <col min="14622" max="14622" width="11.5546875" style="11"/>
    <col min="14623" max="14623" width="15.109375" style="11" customWidth="1"/>
    <col min="14624" max="14624" width="13" style="11" customWidth="1"/>
    <col min="14625" max="14625" width="11.5546875" style="11"/>
    <col min="14626" max="14626" width="11.77734375" style="11" customWidth="1"/>
    <col min="14627" max="14848" width="11.5546875" style="11"/>
    <col min="14849" max="14849" width="20.109375" style="11" customWidth="1"/>
    <col min="14850" max="14854" width="12.77734375" style="11" customWidth="1"/>
    <col min="14855" max="14857" width="0" style="11" hidden="1" customWidth="1"/>
    <col min="14858" max="14866" width="12.77734375" style="11" customWidth="1"/>
    <col min="14867" max="14867" width="0" style="11" hidden="1" customWidth="1"/>
    <col min="14868" max="14871" width="12.77734375" style="11" customWidth="1"/>
    <col min="14872" max="14872" width="1.77734375" style="11" customWidth="1"/>
    <col min="14873" max="14873" width="12.77734375" style="11" customWidth="1"/>
    <col min="14874" max="14874" width="1.77734375" style="11" customWidth="1"/>
    <col min="14875" max="14876" width="0" style="11" hidden="1" customWidth="1"/>
    <col min="14877" max="14877" width="12.77734375" style="11" customWidth="1"/>
    <col min="14878" max="14878" width="11.5546875" style="11"/>
    <col min="14879" max="14879" width="15.109375" style="11" customWidth="1"/>
    <col min="14880" max="14880" width="13" style="11" customWidth="1"/>
    <col min="14881" max="14881" width="11.5546875" style="11"/>
    <col min="14882" max="14882" width="11.77734375" style="11" customWidth="1"/>
    <col min="14883" max="15104" width="11.5546875" style="11"/>
    <col min="15105" max="15105" width="20.109375" style="11" customWidth="1"/>
    <col min="15106" max="15110" width="12.77734375" style="11" customWidth="1"/>
    <col min="15111" max="15113" width="0" style="11" hidden="1" customWidth="1"/>
    <col min="15114" max="15122" width="12.77734375" style="11" customWidth="1"/>
    <col min="15123" max="15123" width="0" style="11" hidden="1" customWidth="1"/>
    <col min="15124" max="15127" width="12.77734375" style="11" customWidth="1"/>
    <col min="15128" max="15128" width="1.77734375" style="11" customWidth="1"/>
    <col min="15129" max="15129" width="12.77734375" style="11" customWidth="1"/>
    <col min="15130" max="15130" width="1.77734375" style="11" customWidth="1"/>
    <col min="15131" max="15132" width="0" style="11" hidden="1" customWidth="1"/>
    <col min="15133" max="15133" width="12.77734375" style="11" customWidth="1"/>
    <col min="15134" max="15134" width="11.5546875" style="11"/>
    <col min="15135" max="15135" width="15.109375" style="11" customWidth="1"/>
    <col min="15136" max="15136" width="13" style="11" customWidth="1"/>
    <col min="15137" max="15137" width="11.5546875" style="11"/>
    <col min="15138" max="15138" width="11.77734375" style="11" customWidth="1"/>
    <col min="15139" max="15360" width="11.5546875" style="11"/>
    <col min="15361" max="15361" width="20.109375" style="11" customWidth="1"/>
    <col min="15362" max="15366" width="12.77734375" style="11" customWidth="1"/>
    <col min="15367" max="15369" width="0" style="11" hidden="1" customWidth="1"/>
    <col min="15370" max="15378" width="12.77734375" style="11" customWidth="1"/>
    <col min="15379" max="15379" width="0" style="11" hidden="1" customWidth="1"/>
    <col min="15380" max="15383" width="12.77734375" style="11" customWidth="1"/>
    <col min="15384" max="15384" width="1.77734375" style="11" customWidth="1"/>
    <col min="15385" max="15385" width="12.77734375" style="11" customWidth="1"/>
    <col min="15386" max="15386" width="1.77734375" style="11" customWidth="1"/>
    <col min="15387" max="15388" width="0" style="11" hidden="1" customWidth="1"/>
    <col min="15389" max="15389" width="12.77734375" style="11" customWidth="1"/>
    <col min="15390" max="15390" width="11.5546875" style="11"/>
    <col min="15391" max="15391" width="15.109375" style="11" customWidth="1"/>
    <col min="15392" max="15392" width="13" style="11" customWidth="1"/>
    <col min="15393" max="15393" width="11.5546875" style="11"/>
    <col min="15394" max="15394" width="11.77734375" style="11" customWidth="1"/>
    <col min="15395" max="15616" width="11.5546875" style="11"/>
    <col min="15617" max="15617" width="20.109375" style="11" customWidth="1"/>
    <col min="15618" max="15622" width="12.77734375" style="11" customWidth="1"/>
    <col min="15623" max="15625" width="0" style="11" hidden="1" customWidth="1"/>
    <col min="15626" max="15634" width="12.77734375" style="11" customWidth="1"/>
    <col min="15635" max="15635" width="0" style="11" hidden="1" customWidth="1"/>
    <col min="15636" max="15639" width="12.77734375" style="11" customWidth="1"/>
    <col min="15640" max="15640" width="1.77734375" style="11" customWidth="1"/>
    <col min="15641" max="15641" width="12.77734375" style="11" customWidth="1"/>
    <col min="15642" max="15642" width="1.77734375" style="11" customWidth="1"/>
    <col min="15643" max="15644" width="0" style="11" hidden="1" customWidth="1"/>
    <col min="15645" max="15645" width="12.77734375" style="11" customWidth="1"/>
    <col min="15646" max="15646" width="11.5546875" style="11"/>
    <col min="15647" max="15647" width="15.109375" style="11" customWidth="1"/>
    <col min="15648" max="15648" width="13" style="11" customWidth="1"/>
    <col min="15649" max="15649" width="11.5546875" style="11"/>
    <col min="15650" max="15650" width="11.77734375" style="11" customWidth="1"/>
    <col min="15651" max="15872" width="11.5546875" style="11"/>
    <col min="15873" max="15873" width="20.109375" style="11" customWidth="1"/>
    <col min="15874" max="15878" width="12.77734375" style="11" customWidth="1"/>
    <col min="15879" max="15881" width="0" style="11" hidden="1" customWidth="1"/>
    <col min="15882" max="15890" width="12.77734375" style="11" customWidth="1"/>
    <col min="15891" max="15891" width="0" style="11" hidden="1" customWidth="1"/>
    <col min="15892" max="15895" width="12.77734375" style="11" customWidth="1"/>
    <col min="15896" max="15896" width="1.77734375" style="11" customWidth="1"/>
    <col min="15897" max="15897" width="12.77734375" style="11" customWidth="1"/>
    <col min="15898" max="15898" width="1.77734375" style="11" customWidth="1"/>
    <col min="15899" max="15900" width="0" style="11" hidden="1" customWidth="1"/>
    <col min="15901" max="15901" width="12.77734375" style="11" customWidth="1"/>
    <col min="15902" max="15902" width="11.5546875" style="11"/>
    <col min="15903" max="15903" width="15.109375" style="11" customWidth="1"/>
    <col min="15904" max="15904" width="13" style="11" customWidth="1"/>
    <col min="15905" max="15905" width="11.5546875" style="11"/>
    <col min="15906" max="15906" width="11.77734375" style="11" customWidth="1"/>
    <col min="15907" max="16128" width="11.5546875" style="11"/>
    <col min="16129" max="16129" width="20.109375" style="11" customWidth="1"/>
    <col min="16130" max="16134" width="12.77734375" style="11" customWidth="1"/>
    <col min="16135" max="16137" width="0" style="11" hidden="1" customWidth="1"/>
    <col min="16138" max="16146" width="12.77734375" style="11" customWidth="1"/>
    <col min="16147" max="16147" width="0" style="11" hidden="1" customWidth="1"/>
    <col min="16148" max="16151" width="12.77734375" style="11" customWidth="1"/>
    <col min="16152" max="16152" width="1.77734375" style="11" customWidth="1"/>
    <col min="16153" max="16153" width="12.77734375" style="11" customWidth="1"/>
    <col min="16154" max="16154" width="1.77734375" style="11" customWidth="1"/>
    <col min="16155" max="16156" width="0" style="11" hidden="1" customWidth="1"/>
    <col min="16157" max="16157" width="12.77734375" style="11" customWidth="1"/>
    <col min="16158" max="16158" width="11.5546875" style="11"/>
    <col min="16159" max="16159" width="15.109375" style="11" customWidth="1"/>
    <col min="16160" max="16160" width="13" style="11" customWidth="1"/>
    <col min="16161" max="16161" width="11.5546875" style="11"/>
    <col min="16162" max="16162" width="11.77734375" style="11" customWidth="1"/>
    <col min="16163" max="16384" width="11.5546875" style="11"/>
  </cols>
  <sheetData>
    <row r="1" spans="1:52" ht="36.75" customHeight="1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121"/>
      <c r="M1" s="50"/>
      <c r="O1" s="9"/>
      <c r="P1" s="9"/>
      <c r="Q1" s="9"/>
      <c r="R1" s="9"/>
      <c r="S1" s="9"/>
      <c r="T1" s="9"/>
      <c r="U1" s="9"/>
      <c r="V1" s="9"/>
      <c r="Y1" s="12"/>
      <c r="AA1" s="12"/>
      <c r="AC1" s="12"/>
    </row>
    <row r="2" spans="1:52" ht="18" customHeight="1" x14ac:dyDescent="0.25">
      <c r="A2" s="122"/>
      <c r="B2" s="9"/>
      <c r="C2" s="9"/>
      <c r="D2" s="14"/>
      <c r="E2" s="9"/>
      <c r="F2" s="9"/>
      <c r="G2" s="9"/>
      <c r="H2" s="9"/>
      <c r="I2" s="9"/>
      <c r="J2" s="9"/>
      <c r="K2" s="9"/>
      <c r="L2" s="121"/>
      <c r="M2" s="50"/>
      <c r="N2" s="123"/>
      <c r="O2" s="9"/>
      <c r="P2" s="9"/>
      <c r="Q2" s="9"/>
      <c r="R2" s="9"/>
      <c r="S2" s="9"/>
      <c r="T2" s="9"/>
      <c r="U2" s="9"/>
      <c r="V2" s="9"/>
      <c r="W2" s="13"/>
      <c r="Y2" s="13"/>
      <c r="AA2" s="13"/>
      <c r="AC2" s="13"/>
    </row>
    <row r="3" spans="1:52" ht="21" customHeight="1" x14ac:dyDescent="0.2">
      <c r="A3" s="14"/>
      <c r="B3" s="9"/>
      <c r="C3" s="9"/>
      <c r="D3" s="14"/>
      <c r="E3" s="9"/>
      <c r="F3" s="9"/>
      <c r="G3" s="9"/>
      <c r="H3" s="9"/>
      <c r="I3" s="9"/>
      <c r="J3" s="9"/>
      <c r="K3" s="9"/>
      <c r="L3" s="6"/>
      <c r="M3" s="51"/>
      <c r="N3" s="38"/>
      <c r="O3" s="124"/>
      <c r="P3" s="9"/>
      <c r="Q3" s="9"/>
      <c r="R3" s="9"/>
      <c r="S3" s="9"/>
      <c r="T3" s="9"/>
      <c r="U3" s="9"/>
      <c r="V3" s="9"/>
      <c r="W3" s="16"/>
      <c r="Y3" s="16"/>
      <c r="AA3" s="16"/>
      <c r="AC3" s="16"/>
    </row>
    <row r="4" spans="1:52" ht="20.100000000000001" customHeight="1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9"/>
      <c r="Q4" s="17"/>
      <c r="R4" s="17"/>
      <c r="S4" s="17"/>
      <c r="T4" s="17"/>
      <c r="U4" s="17"/>
      <c r="V4" s="17"/>
      <c r="W4" s="18"/>
      <c r="X4" s="19"/>
      <c r="Y4" s="18"/>
      <c r="Z4" s="19"/>
      <c r="AA4" s="18"/>
      <c r="AB4" s="19"/>
      <c r="AC4" s="18"/>
    </row>
    <row r="5" spans="1:52" ht="9.75" customHeight="1" thickBo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20"/>
      <c r="Y5" s="21"/>
      <c r="AA5" s="125"/>
      <c r="AC5" s="21"/>
    </row>
    <row r="6" spans="1:52" ht="19.5" customHeight="1" thickTop="1" x14ac:dyDescent="0.25">
      <c r="A6" s="60"/>
      <c r="B6" s="60" t="s">
        <v>0</v>
      </c>
      <c r="C6" s="60" t="s">
        <v>22</v>
      </c>
      <c r="D6" s="60"/>
      <c r="E6" s="60" t="s">
        <v>25</v>
      </c>
      <c r="F6" s="60"/>
      <c r="G6" s="174"/>
      <c r="H6" s="175"/>
      <c r="I6" s="175"/>
      <c r="J6" s="61" t="s">
        <v>28</v>
      </c>
      <c r="K6" s="62"/>
      <c r="L6" s="60" t="s">
        <v>31</v>
      </c>
      <c r="M6" s="63" t="s">
        <v>1</v>
      </c>
      <c r="N6" s="64" t="s">
        <v>35</v>
      </c>
      <c r="O6" s="65"/>
      <c r="P6" s="65"/>
      <c r="Q6" s="66"/>
      <c r="R6" s="161" t="s">
        <v>42</v>
      </c>
      <c r="S6" s="162"/>
      <c r="T6" s="163"/>
      <c r="U6" s="60" t="s">
        <v>45</v>
      </c>
      <c r="V6" s="67" t="s">
        <v>49</v>
      </c>
      <c r="W6" s="68" t="s">
        <v>53</v>
      </c>
      <c r="X6" s="5"/>
      <c r="Y6" s="68" t="s">
        <v>16</v>
      </c>
      <c r="Z6" s="5"/>
      <c r="AA6" s="126"/>
      <c r="AB6" s="5"/>
      <c r="AC6" s="68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15" customHeight="1" x14ac:dyDescent="0.25">
      <c r="A7" s="70" t="s">
        <v>20</v>
      </c>
      <c r="B7" s="70" t="s">
        <v>96</v>
      </c>
      <c r="C7" s="70" t="s">
        <v>23</v>
      </c>
      <c r="D7" s="70" t="s">
        <v>24</v>
      </c>
      <c r="E7" s="70" t="s">
        <v>26</v>
      </c>
      <c r="F7" s="70" t="s">
        <v>24</v>
      </c>
      <c r="G7" s="176"/>
      <c r="H7" s="176"/>
      <c r="I7" s="176"/>
      <c r="J7" s="71" t="s">
        <v>29</v>
      </c>
      <c r="K7" s="72"/>
      <c r="L7" s="70" t="s">
        <v>32</v>
      </c>
      <c r="M7" s="73" t="s">
        <v>30</v>
      </c>
      <c r="N7" s="64" t="s">
        <v>36</v>
      </c>
      <c r="O7" s="65"/>
      <c r="P7" s="66"/>
      <c r="Q7" s="60" t="s">
        <v>41</v>
      </c>
      <c r="R7" s="164" t="s">
        <v>2</v>
      </c>
      <c r="S7" s="165"/>
      <c r="T7" s="166"/>
      <c r="U7" s="70" t="s">
        <v>46</v>
      </c>
      <c r="V7" s="74" t="s">
        <v>50</v>
      </c>
      <c r="W7" s="70" t="s">
        <v>54</v>
      </c>
      <c r="X7" s="5"/>
      <c r="Y7" s="70" t="s">
        <v>17</v>
      </c>
      <c r="Z7" s="5"/>
      <c r="AA7" s="127"/>
      <c r="AB7" s="5"/>
      <c r="AC7" s="70" t="s">
        <v>53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15" customHeight="1" x14ac:dyDescent="0.25">
      <c r="A8" s="70"/>
      <c r="B8" s="70" t="s">
        <v>21</v>
      </c>
      <c r="C8" s="70" t="s">
        <v>21</v>
      </c>
      <c r="D8" s="70"/>
      <c r="E8" s="70" t="s">
        <v>27</v>
      </c>
      <c r="F8" s="70"/>
      <c r="G8" s="128"/>
      <c r="H8" s="129"/>
      <c r="I8" s="129"/>
      <c r="J8" s="60" t="s">
        <v>27</v>
      </c>
      <c r="K8" s="60" t="s">
        <v>30</v>
      </c>
      <c r="L8" s="70" t="s">
        <v>33</v>
      </c>
      <c r="M8" s="70" t="s">
        <v>3</v>
      </c>
      <c r="N8" s="74" t="s">
        <v>38</v>
      </c>
      <c r="O8" s="60" t="s">
        <v>39</v>
      </c>
      <c r="P8" s="172" t="s">
        <v>4</v>
      </c>
      <c r="Q8" s="70" t="s">
        <v>5</v>
      </c>
      <c r="R8" s="60" t="s">
        <v>43</v>
      </c>
      <c r="S8" s="78"/>
      <c r="T8" s="167" t="s">
        <v>4</v>
      </c>
      <c r="U8" s="70" t="s">
        <v>47</v>
      </c>
      <c r="V8" s="74" t="s">
        <v>51</v>
      </c>
      <c r="W8" s="70" t="s">
        <v>55</v>
      </c>
      <c r="X8" s="5"/>
      <c r="Y8" s="70" t="s">
        <v>18</v>
      </c>
      <c r="Z8" s="5"/>
      <c r="AA8" s="130"/>
      <c r="AB8" s="5"/>
      <c r="AC8" s="70" t="s">
        <v>19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15" customHeight="1" thickBot="1" x14ac:dyDescent="0.3">
      <c r="A9" s="79"/>
      <c r="B9" s="70"/>
      <c r="C9" s="70"/>
      <c r="D9" s="70"/>
      <c r="E9" s="70" t="s">
        <v>6</v>
      </c>
      <c r="F9" s="79"/>
      <c r="G9" s="131"/>
      <c r="H9" s="132"/>
      <c r="I9" s="132"/>
      <c r="J9" s="70" t="s">
        <v>7</v>
      </c>
      <c r="K9" s="70" t="s">
        <v>8</v>
      </c>
      <c r="L9" s="70" t="s">
        <v>34</v>
      </c>
      <c r="M9" s="70" t="s">
        <v>9</v>
      </c>
      <c r="N9" s="74" t="s">
        <v>37</v>
      </c>
      <c r="O9" s="70" t="s">
        <v>40</v>
      </c>
      <c r="P9" s="173"/>
      <c r="Q9" s="70"/>
      <c r="R9" s="70" t="s">
        <v>44</v>
      </c>
      <c r="S9" s="74"/>
      <c r="T9" s="168"/>
      <c r="U9" s="70" t="s">
        <v>48</v>
      </c>
      <c r="V9" s="74" t="s">
        <v>52</v>
      </c>
      <c r="W9" s="70" t="s">
        <v>15</v>
      </c>
      <c r="X9" s="5"/>
      <c r="Y9" s="70" t="s">
        <v>13</v>
      </c>
      <c r="Z9" s="5"/>
      <c r="AA9" s="133"/>
      <c r="AB9" s="5"/>
      <c r="AC9" s="70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15" customHeight="1" thickTop="1" x14ac:dyDescent="0.25">
      <c r="A10" s="134" t="s">
        <v>73</v>
      </c>
      <c r="B10" s="2">
        <v>6211983.5455999998</v>
      </c>
      <c r="C10" s="2">
        <v>2147293.5686999997</v>
      </c>
      <c r="D10" s="89">
        <f>B10+C10</f>
        <v>8359277.1142999995</v>
      </c>
      <c r="E10" s="2">
        <v>245.05879999999999</v>
      </c>
      <c r="F10" s="89">
        <f>+D10+E10</f>
        <v>8359522.1730999993</v>
      </c>
      <c r="G10" s="2">
        <v>0</v>
      </c>
      <c r="H10" s="2">
        <v>0</v>
      </c>
      <c r="I10" s="2">
        <v>0</v>
      </c>
      <c r="J10" s="2">
        <v>251219.4039</v>
      </c>
      <c r="K10" s="2">
        <v>59807.997499999998</v>
      </c>
      <c r="L10" s="2">
        <v>0</v>
      </c>
      <c r="M10" s="2">
        <v>125064.1097</v>
      </c>
      <c r="N10" s="2">
        <v>23039.003499999999</v>
      </c>
      <c r="O10" s="2">
        <v>49689.421299999995</v>
      </c>
      <c r="P10" s="2">
        <v>1241.325131434442</v>
      </c>
      <c r="Q10" s="2">
        <v>74355.955099999992</v>
      </c>
      <c r="R10" s="2">
        <v>2190.2561000000001</v>
      </c>
      <c r="S10" s="2">
        <v>0</v>
      </c>
      <c r="T10" s="2">
        <v>1594.7565619004649</v>
      </c>
      <c r="U10" s="2">
        <v>0</v>
      </c>
      <c r="V10" s="2">
        <v>45921.501100000001</v>
      </c>
      <c r="W10" s="89">
        <f t="shared" ref="W10:W32" si="0">SUM(F10:V10)</f>
        <v>8993645.9029933345</v>
      </c>
      <c r="X10" s="3"/>
      <c r="Y10" s="135">
        <v>1116920.0238659999</v>
      </c>
      <c r="Z10" s="40"/>
      <c r="AA10" s="41"/>
      <c r="AB10" s="3"/>
      <c r="AC10" s="89">
        <f>+W10+Y10+AA10</f>
        <v>10110565.926859334</v>
      </c>
      <c r="AD10" s="5"/>
      <c r="AE10" s="115"/>
      <c r="AF10" s="153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15" customHeight="1" x14ac:dyDescent="0.25">
      <c r="A11" s="134" t="s">
        <v>74</v>
      </c>
      <c r="B11" s="2">
        <v>948376.02379999997</v>
      </c>
      <c r="C11" s="2">
        <v>100085.71719999998</v>
      </c>
      <c r="D11" s="89">
        <f t="shared" ref="D11:D38" si="1">B11+C11</f>
        <v>1048461.7409999999</v>
      </c>
      <c r="E11" s="2">
        <v>12.483099999999999</v>
      </c>
      <c r="F11" s="89">
        <f t="shared" ref="F11:F32" si="2">+D11+E11</f>
        <v>1048474.2240999999</v>
      </c>
      <c r="G11" s="2">
        <v>0</v>
      </c>
      <c r="H11" s="2">
        <v>0</v>
      </c>
      <c r="I11" s="2">
        <v>0</v>
      </c>
      <c r="J11" s="2">
        <v>31509.175899999998</v>
      </c>
      <c r="K11" s="2">
        <v>0</v>
      </c>
      <c r="L11" s="2">
        <v>0</v>
      </c>
      <c r="M11" s="2">
        <v>0</v>
      </c>
      <c r="N11" s="2">
        <v>2893.4724000000001</v>
      </c>
      <c r="O11" s="2">
        <v>5101.0110999999997</v>
      </c>
      <c r="P11" s="2">
        <v>1870.8575017682062</v>
      </c>
      <c r="Q11" s="2">
        <v>10768.7934</v>
      </c>
      <c r="R11" s="2">
        <v>3212.5823</v>
      </c>
      <c r="S11" s="2">
        <v>0</v>
      </c>
      <c r="T11" s="2">
        <v>2403.5300678468234</v>
      </c>
      <c r="U11" s="2">
        <v>15.4</v>
      </c>
      <c r="V11" s="2">
        <v>5759.7892000000002</v>
      </c>
      <c r="W11" s="89">
        <f t="shared" si="0"/>
        <v>1112008.835969615</v>
      </c>
      <c r="X11" s="3"/>
      <c r="Y11" s="135">
        <v>29659.268217000001</v>
      </c>
      <c r="Z11" s="40"/>
      <c r="AA11" s="41"/>
      <c r="AB11" s="3"/>
      <c r="AC11" s="89">
        <f t="shared" ref="AC11:AC38" si="3">+W11+Y11+AA11</f>
        <v>1141668.104186615</v>
      </c>
      <c r="AD11" s="5"/>
      <c r="AE11" s="115"/>
      <c r="AF11" s="153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ht="15" customHeight="1" x14ac:dyDescent="0.25">
      <c r="A12" s="134" t="s">
        <v>75</v>
      </c>
      <c r="B12" s="2">
        <v>2919871.6961999997</v>
      </c>
      <c r="C12" s="2">
        <v>460134.33610000001</v>
      </c>
      <c r="D12" s="89">
        <f t="shared" si="1"/>
        <v>3380006.0322999996</v>
      </c>
      <c r="E12" s="2">
        <v>73.091899999999995</v>
      </c>
      <c r="F12" s="89">
        <f t="shared" si="2"/>
        <v>3380079.1241999995</v>
      </c>
      <c r="G12" s="2">
        <v>0</v>
      </c>
      <c r="H12" s="2">
        <v>0</v>
      </c>
      <c r="I12" s="2">
        <v>0</v>
      </c>
      <c r="J12" s="2">
        <v>101578.53229999999</v>
      </c>
      <c r="K12" s="2">
        <v>20424.6878</v>
      </c>
      <c r="L12" s="2">
        <v>0</v>
      </c>
      <c r="M12" s="2">
        <v>42709.929899999996</v>
      </c>
      <c r="N12" s="2">
        <v>9327.8231000000014</v>
      </c>
      <c r="O12" s="2">
        <v>22329.3197</v>
      </c>
      <c r="P12" s="2">
        <v>1241.3251314345557</v>
      </c>
      <c r="Q12" s="2">
        <v>28973.182499999999</v>
      </c>
      <c r="R12" s="2">
        <v>2068.8436000000002</v>
      </c>
      <c r="S12" s="2">
        <v>0</v>
      </c>
      <c r="T12" s="2">
        <v>1594.7565619004649</v>
      </c>
      <c r="U12" s="2">
        <v>3.5</v>
      </c>
      <c r="V12" s="2">
        <v>18568.102900000002</v>
      </c>
      <c r="W12" s="89">
        <f t="shared" si="0"/>
        <v>3628899.1276933341</v>
      </c>
      <c r="X12" s="3"/>
      <c r="Y12" s="135">
        <v>52592.498045999993</v>
      </c>
      <c r="Z12" s="40"/>
      <c r="AA12" s="41"/>
      <c r="AB12" s="3"/>
      <c r="AC12" s="89">
        <f t="shared" si="3"/>
        <v>3681491.6257393342</v>
      </c>
      <c r="AD12" s="5"/>
      <c r="AE12" s="115"/>
      <c r="AF12" s="153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ht="15" customHeight="1" x14ac:dyDescent="0.25">
      <c r="A13" s="134" t="s">
        <v>76</v>
      </c>
      <c r="B13" s="2">
        <v>1205786.6194000002</v>
      </c>
      <c r="C13" s="2">
        <v>209270.13589999999</v>
      </c>
      <c r="D13" s="89">
        <f t="shared" si="1"/>
        <v>1415056.7553000003</v>
      </c>
      <c r="E13" s="2">
        <v>22.5169</v>
      </c>
      <c r="F13" s="89">
        <f t="shared" si="2"/>
        <v>1415079.2722000002</v>
      </c>
      <c r="G13" s="2">
        <v>0</v>
      </c>
      <c r="H13" s="2">
        <v>0</v>
      </c>
      <c r="I13" s="2">
        <v>0</v>
      </c>
      <c r="J13" s="2">
        <v>42526.370400000007</v>
      </c>
      <c r="K13" s="2">
        <v>6530.8688000000002</v>
      </c>
      <c r="L13" s="2">
        <v>0</v>
      </c>
      <c r="M13" s="2">
        <v>13656.656800000001</v>
      </c>
      <c r="N13" s="2">
        <v>3905.1365999999998</v>
      </c>
      <c r="O13" s="2">
        <v>6577.3319000000001</v>
      </c>
      <c r="P13" s="2">
        <v>1571.5109931129073</v>
      </c>
      <c r="Q13" s="2">
        <v>25383.584699999996</v>
      </c>
      <c r="R13" s="2">
        <v>2934.9991999999997</v>
      </c>
      <c r="S13" s="2">
        <v>0</v>
      </c>
      <c r="T13" s="2">
        <v>2018.9532983287029</v>
      </c>
      <c r="U13" s="2">
        <v>10.5</v>
      </c>
      <c r="V13" s="2">
        <v>7773.6233000000011</v>
      </c>
      <c r="W13" s="89">
        <f t="shared" si="0"/>
        <v>1527968.8081914419</v>
      </c>
      <c r="X13" s="3"/>
      <c r="Y13" s="135">
        <v>52426.818066</v>
      </c>
      <c r="Z13" s="40"/>
      <c r="AA13" s="41"/>
      <c r="AB13" s="3"/>
      <c r="AC13" s="89">
        <f t="shared" si="3"/>
        <v>1580395.6262574419</v>
      </c>
      <c r="AD13" s="5"/>
      <c r="AE13" s="115"/>
      <c r="AF13" s="153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15" customHeight="1" x14ac:dyDescent="0.25">
      <c r="A14" s="134" t="s">
        <v>77</v>
      </c>
      <c r="B14" s="2">
        <v>1658496.4904</v>
      </c>
      <c r="C14" s="2">
        <v>240465.68409999998</v>
      </c>
      <c r="D14" s="89">
        <f t="shared" si="1"/>
        <v>1898962.1745</v>
      </c>
      <c r="E14" s="2">
        <v>19.600000000000001</v>
      </c>
      <c r="F14" s="89">
        <f t="shared" si="2"/>
        <v>1898981.7745000001</v>
      </c>
      <c r="G14" s="2">
        <v>0</v>
      </c>
      <c r="H14" s="2">
        <v>0</v>
      </c>
      <c r="I14" s="2">
        <v>0</v>
      </c>
      <c r="J14" s="2">
        <v>57069.066899999998</v>
      </c>
      <c r="K14" s="2">
        <v>5134.3721000000005</v>
      </c>
      <c r="L14" s="2">
        <v>0</v>
      </c>
      <c r="M14" s="2">
        <v>10736.451499999997</v>
      </c>
      <c r="N14" s="2">
        <v>5240.6099999999997</v>
      </c>
      <c r="O14" s="2">
        <v>6657.7745000000004</v>
      </c>
      <c r="P14" s="2">
        <v>1669.0806342112803</v>
      </c>
      <c r="Q14" s="2">
        <v>23588.785700000004</v>
      </c>
      <c r="R14" s="2">
        <v>3025.2658999999999</v>
      </c>
      <c r="S14" s="2">
        <v>0</v>
      </c>
      <c r="T14" s="2">
        <v>2144.3030728877038</v>
      </c>
      <c r="U14" s="2">
        <v>3.5</v>
      </c>
      <c r="V14" s="2">
        <v>10432.036099999999</v>
      </c>
      <c r="W14" s="89">
        <f t="shared" si="0"/>
        <v>2024683.0209070989</v>
      </c>
      <c r="X14" s="3"/>
      <c r="Y14" s="135">
        <v>63617.351954999998</v>
      </c>
      <c r="Z14" s="40"/>
      <c r="AA14" s="41"/>
      <c r="AB14" s="3"/>
      <c r="AC14" s="89">
        <f t="shared" si="3"/>
        <v>2088300.372862099</v>
      </c>
      <c r="AD14" s="5"/>
      <c r="AE14" s="115"/>
      <c r="AF14" s="153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ht="15" customHeight="1" x14ac:dyDescent="0.25">
      <c r="A15" s="134" t="s">
        <v>78</v>
      </c>
      <c r="B15" s="2">
        <v>504523.82340000011</v>
      </c>
      <c r="C15" s="2">
        <v>97486.088000000003</v>
      </c>
      <c r="D15" s="89">
        <f t="shared" si="1"/>
        <v>602009.9114000001</v>
      </c>
      <c r="E15" s="2">
        <v>14.116900000000001</v>
      </c>
      <c r="F15" s="89">
        <f t="shared" si="2"/>
        <v>602024.02830000012</v>
      </c>
      <c r="G15" s="2">
        <v>0</v>
      </c>
      <c r="H15" s="2">
        <v>0</v>
      </c>
      <c r="I15" s="2">
        <v>0</v>
      </c>
      <c r="J15" s="2">
        <v>18092.063200000001</v>
      </c>
      <c r="K15" s="2">
        <v>2008.4701</v>
      </c>
      <c r="L15" s="2">
        <v>0</v>
      </c>
      <c r="M15" s="2">
        <v>4199.8986000000004</v>
      </c>
      <c r="N15" s="2">
        <v>1661.4056</v>
      </c>
      <c r="O15" s="2">
        <v>5807.5412000000015</v>
      </c>
      <c r="P15" s="2">
        <v>1750.002609675063</v>
      </c>
      <c r="Q15" s="2">
        <v>16409.590100000001</v>
      </c>
      <c r="R15" s="2">
        <v>4203.3091999999997</v>
      </c>
      <c r="S15" s="2">
        <v>0</v>
      </c>
      <c r="T15" s="2">
        <v>2248.2652405010781</v>
      </c>
      <c r="U15" s="2">
        <v>21</v>
      </c>
      <c r="V15" s="2">
        <v>3307.2187999999992</v>
      </c>
      <c r="W15" s="89">
        <f t="shared" si="0"/>
        <v>661732.79295017628</v>
      </c>
      <c r="X15" s="3"/>
      <c r="Y15" s="135">
        <v>11633.671334999997</v>
      </c>
      <c r="Z15" s="40"/>
      <c r="AA15" s="41"/>
      <c r="AB15" s="3"/>
      <c r="AC15" s="89">
        <f t="shared" si="3"/>
        <v>673366.46428517625</v>
      </c>
      <c r="AD15" s="5"/>
      <c r="AE15" s="115"/>
      <c r="AF15" s="153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15" customHeight="1" x14ac:dyDescent="0.25">
      <c r="A16" s="134" t="s">
        <v>79</v>
      </c>
      <c r="B16" s="2">
        <v>1655215.7520999999</v>
      </c>
      <c r="C16" s="2">
        <v>203420.97069999998</v>
      </c>
      <c r="D16" s="89">
        <f t="shared" si="1"/>
        <v>1858636.7227999999</v>
      </c>
      <c r="E16" s="2">
        <v>39.374300000000005</v>
      </c>
      <c r="F16" s="89">
        <f t="shared" si="2"/>
        <v>1858676.0970999999</v>
      </c>
      <c r="G16" s="2">
        <v>0</v>
      </c>
      <c r="H16" s="2">
        <v>0</v>
      </c>
      <c r="I16" s="2">
        <v>0</v>
      </c>
      <c r="J16" s="2">
        <v>55857.175599999995</v>
      </c>
      <c r="K16" s="2">
        <v>8863.8648000000012</v>
      </c>
      <c r="L16" s="2">
        <v>0</v>
      </c>
      <c r="M16" s="2">
        <v>18535.169300000001</v>
      </c>
      <c r="N16" s="2">
        <v>5129.2408999999998</v>
      </c>
      <c r="O16" s="2">
        <v>8382.5404999999992</v>
      </c>
      <c r="P16" s="2">
        <v>1436.4071313029317</v>
      </c>
      <c r="Q16" s="2">
        <v>19999.187999999998</v>
      </c>
      <c r="R16" s="2">
        <v>2889.8887</v>
      </c>
      <c r="S16" s="2">
        <v>0</v>
      </c>
      <c r="T16" s="2">
        <v>1845.3825192427291</v>
      </c>
      <c r="U16" s="2">
        <v>12.6</v>
      </c>
      <c r="V16" s="2">
        <v>10210.3433</v>
      </c>
      <c r="W16" s="89">
        <f t="shared" si="0"/>
        <v>1991837.8978505458</v>
      </c>
      <c r="X16" s="3"/>
      <c r="Y16" s="135">
        <v>27431.337638999998</v>
      </c>
      <c r="Z16" s="40"/>
      <c r="AA16" s="41"/>
      <c r="AB16" s="3"/>
      <c r="AC16" s="89">
        <f t="shared" si="3"/>
        <v>2019269.2354895459</v>
      </c>
      <c r="AD16" s="5"/>
      <c r="AE16" s="115"/>
      <c r="AF16" s="153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ht="15" customHeight="1" x14ac:dyDescent="0.25">
      <c r="A17" s="134" t="s">
        <v>80</v>
      </c>
      <c r="B17" s="2">
        <v>1248598.7237</v>
      </c>
      <c r="C17" s="2">
        <v>137130.4307</v>
      </c>
      <c r="D17" s="89">
        <f t="shared" si="1"/>
        <v>1385729.1543999999</v>
      </c>
      <c r="E17" s="2">
        <v>12.075700000000001</v>
      </c>
      <c r="F17" s="89">
        <f t="shared" si="2"/>
        <v>1385741.2300999998</v>
      </c>
      <c r="G17" s="2">
        <v>0</v>
      </c>
      <c r="H17" s="2">
        <v>0</v>
      </c>
      <c r="I17" s="2">
        <v>0</v>
      </c>
      <c r="J17" s="2">
        <v>41644.9948</v>
      </c>
      <c r="K17" s="2">
        <v>2391.6907000000001</v>
      </c>
      <c r="L17" s="2">
        <v>0</v>
      </c>
      <c r="M17" s="2">
        <v>5001.2487000000001</v>
      </c>
      <c r="N17" s="2">
        <v>3824.2375999999999</v>
      </c>
      <c r="O17" s="2">
        <v>4485.7889000000005</v>
      </c>
      <c r="P17" s="2">
        <v>1928.7090348166375</v>
      </c>
      <c r="Q17" s="2">
        <v>20511.987599999997</v>
      </c>
      <c r="R17" s="2">
        <v>3155.9034999999999</v>
      </c>
      <c r="S17" s="2">
        <v>0</v>
      </c>
      <c r="T17" s="2">
        <v>2477.8531518050368</v>
      </c>
      <c r="U17" s="2">
        <v>15.4</v>
      </c>
      <c r="V17" s="2">
        <v>7612.5841000000019</v>
      </c>
      <c r="W17" s="89">
        <f t="shared" si="0"/>
        <v>1478791.6281866217</v>
      </c>
      <c r="X17" s="3"/>
      <c r="Y17" s="135">
        <v>30476.384336999996</v>
      </c>
      <c r="Z17" s="40"/>
      <c r="AA17" s="41"/>
      <c r="AB17" s="3"/>
      <c r="AC17" s="89">
        <f t="shared" si="3"/>
        <v>1509268.0125236218</v>
      </c>
      <c r="AD17" s="5"/>
      <c r="AE17" s="115"/>
      <c r="AF17" s="153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15" customHeight="1" x14ac:dyDescent="0.25">
      <c r="A18" s="134" t="s">
        <v>81</v>
      </c>
      <c r="B18" s="2">
        <v>949524.11979999999</v>
      </c>
      <c r="C18" s="2">
        <v>131931.17270000002</v>
      </c>
      <c r="D18" s="89">
        <f t="shared" si="1"/>
        <v>1081455.2925</v>
      </c>
      <c r="E18" s="2">
        <v>19.425000000000001</v>
      </c>
      <c r="F18" s="89">
        <f t="shared" si="2"/>
        <v>1081474.7175</v>
      </c>
      <c r="G18" s="2">
        <v>0</v>
      </c>
      <c r="H18" s="2">
        <v>0</v>
      </c>
      <c r="I18" s="2">
        <v>0</v>
      </c>
      <c r="J18" s="2">
        <v>32500.723399999999</v>
      </c>
      <c r="K18" s="2">
        <v>0</v>
      </c>
      <c r="L18" s="2">
        <v>0</v>
      </c>
      <c r="M18" s="2">
        <v>0</v>
      </c>
      <c r="N18" s="2">
        <v>2984.4575</v>
      </c>
      <c r="O18" s="2">
        <v>4986.2279000000008</v>
      </c>
      <c r="P18" s="2">
        <v>1556.3992088881416</v>
      </c>
      <c r="Q18" s="2">
        <v>15383.990800000001</v>
      </c>
      <c r="R18" s="2">
        <v>3252.1651999999999</v>
      </c>
      <c r="S18" s="2">
        <v>0</v>
      </c>
      <c r="T18" s="2">
        <v>1999.5388706223639</v>
      </c>
      <c r="U18" s="2">
        <v>15.4</v>
      </c>
      <c r="V18" s="2">
        <v>5940.9052000000001</v>
      </c>
      <c r="W18" s="89">
        <f t="shared" si="0"/>
        <v>1150094.5255795105</v>
      </c>
      <c r="X18" s="3"/>
      <c r="Y18" s="135">
        <v>29992.825980000005</v>
      </c>
      <c r="Z18" s="40"/>
      <c r="AA18" s="41"/>
      <c r="AB18" s="3"/>
      <c r="AC18" s="89">
        <f t="shared" si="3"/>
        <v>1180087.3515595105</v>
      </c>
      <c r="AD18" s="5"/>
      <c r="AE18" s="115"/>
      <c r="AF18" s="153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ht="15" customHeight="1" x14ac:dyDescent="0.25">
      <c r="A19" s="134" t="s">
        <v>82</v>
      </c>
      <c r="B19" s="2">
        <v>659889.7246999999</v>
      </c>
      <c r="C19" s="2">
        <v>68890.168900000004</v>
      </c>
      <c r="D19" s="89">
        <f t="shared" si="1"/>
        <v>728779.89359999995</v>
      </c>
      <c r="E19" s="2">
        <v>11.2</v>
      </c>
      <c r="F19" s="89">
        <f t="shared" si="2"/>
        <v>728791.09359999991</v>
      </c>
      <c r="G19" s="2">
        <v>0</v>
      </c>
      <c r="H19" s="2">
        <v>0</v>
      </c>
      <c r="I19" s="2">
        <v>0</v>
      </c>
      <c r="J19" s="2">
        <v>21899.6178</v>
      </c>
      <c r="K19" s="2">
        <v>1763.7021000000002</v>
      </c>
      <c r="L19" s="2">
        <v>0</v>
      </c>
      <c r="M19" s="2">
        <v>3688.7563</v>
      </c>
      <c r="N19" s="2">
        <v>2010.8987999999997</v>
      </c>
      <c r="O19" s="2">
        <v>6293.2214999999997</v>
      </c>
      <c r="P19" s="2">
        <v>1381.6488419410553</v>
      </c>
      <c r="Q19" s="2">
        <v>10454.094100000002</v>
      </c>
      <c r="R19" s="2">
        <v>3973.6718999999998</v>
      </c>
      <c r="S19" s="2">
        <v>0</v>
      </c>
      <c r="T19" s="2">
        <v>1775.0333906499004</v>
      </c>
      <c r="U19" s="2">
        <v>17.5</v>
      </c>
      <c r="V19" s="2">
        <v>4003.1052999999997</v>
      </c>
      <c r="W19" s="89">
        <f t="shared" si="0"/>
        <v>786052.34363259084</v>
      </c>
      <c r="X19" s="3"/>
      <c r="Y19" s="135">
        <v>0</v>
      </c>
      <c r="Z19" s="40"/>
      <c r="AA19" s="41"/>
      <c r="AB19" s="3"/>
      <c r="AC19" s="89">
        <f t="shared" si="3"/>
        <v>786052.34363259084</v>
      </c>
      <c r="AD19" s="5"/>
      <c r="AE19" s="115"/>
      <c r="AF19" s="153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15" customHeight="1" x14ac:dyDescent="0.25">
      <c r="A20" s="134" t="s">
        <v>83</v>
      </c>
      <c r="B20" s="2">
        <v>710190.41039999994</v>
      </c>
      <c r="C20" s="2">
        <v>77988.870699999999</v>
      </c>
      <c r="D20" s="89">
        <f t="shared" si="1"/>
        <v>788179.28109999991</v>
      </c>
      <c r="E20" s="2">
        <v>11.841200000000001</v>
      </c>
      <c r="F20" s="89">
        <f t="shared" si="2"/>
        <v>788191.12229999993</v>
      </c>
      <c r="G20" s="2">
        <v>0</v>
      </c>
      <c r="H20" s="2">
        <v>0</v>
      </c>
      <c r="I20" s="2">
        <v>0</v>
      </c>
      <c r="J20" s="2">
        <v>23686.9679</v>
      </c>
      <c r="K20" s="2">
        <v>0</v>
      </c>
      <c r="L20" s="2">
        <v>0</v>
      </c>
      <c r="M20" s="2">
        <v>0</v>
      </c>
      <c r="N20" s="2">
        <v>2175.1472999999996</v>
      </c>
      <c r="O20" s="2">
        <v>3889.1967999999997</v>
      </c>
      <c r="P20" s="2">
        <v>1820.3524224460687</v>
      </c>
      <c r="Q20" s="2">
        <v>10255.993899999999</v>
      </c>
      <c r="R20" s="2">
        <v>3482.4157</v>
      </c>
      <c r="S20" s="2">
        <v>0</v>
      </c>
      <c r="T20" s="2">
        <v>2338.6451278394002</v>
      </c>
      <c r="U20" s="2">
        <v>15.4</v>
      </c>
      <c r="V20" s="2">
        <v>4329.8804</v>
      </c>
      <c r="W20" s="89">
        <f t="shared" si="0"/>
        <v>840185.12185028545</v>
      </c>
      <c r="X20" s="3"/>
      <c r="Y20" s="135">
        <v>8492.2093980000009</v>
      </c>
      <c r="Z20" s="40"/>
      <c r="AA20" s="41"/>
      <c r="AB20" s="3"/>
      <c r="AC20" s="89">
        <f t="shared" si="3"/>
        <v>848677.33124828548</v>
      </c>
      <c r="AD20" s="5"/>
      <c r="AE20" s="115"/>
      <c r="AF20" s="153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5" customHeight="1" x14ac:dyDescent="0.25">
      <c r="A21" s="134" t="s">
        <v>84</v>
      </c>
      <c r="B21" s="2">
        <v>1289698.8896999999</v>
      </c>
      <c r="C21" s="2">
        <v>297657.52269999997</v>
      </c>
      <c r="D21" s="89">
        <f t="shared" si="1"/>
        <v>1587356.4123999998</v>
      </c>
      <c r="E21" s="2">
        <v>35.991199999999999</v>
      </c>
      <c r="F21" s="89">
        <f t="shared" si="2"/>
        <v>1587392.4035999998</v>
      </c>
      <c r="G21" s="2">
        <v>0</v>
      </c>
      <c r="H21" s="2">
        <v>0</v>
      </c>
      <c r="I21" s="2">
        <v>0</v>
      </c>
      <c r="J21" s="2">
        <v>47704.451699999998</v>
      </c>
      <c r="K21" s="2">
        <v>0</v>
      </c>
      <c r="L21" s="2">
        <v>0</v>
      </c>
      <c r="M21" s="2">
        <v>0</v>
      </c>
      <c r="N21" s="2">
        <v>4380.6583000000001</v>
      </c>
      <c r="O21" s="2">
        <v>9107.7517999999982</v>
      </c>
      <c r="P21" s="2">
        <v>1412.9464532909658</v>
      </c>
      <c r="Q21" s="2">
        <v>20511.987599999997</v>
      </c>
      <c r="R21" s="2">
        <v>2336.4823999999999</v>
      </c>
      <c r="S21" s="2">
        <v>0</v>
      </c>
      <c r="T21" s="2">
        <v>1815.2420916808635</v>
      </c>
      <c r="U21" s="2">
        <v>15.4</v>
      </c>
      <c r="V21" s="2">
        <v>8720.2033999999985</v>
      </c>
      <c r="W21" s="89">
        <f t="shared" si="0"/>
        <v>1683397.5273449719</v>
      </c>
      <c r="X21" s="3"/>
      <c r="Y21" s="135">
        <v>43959.11868</v>
      </c>
      <c r="Z21" s="40"/>
      <c r="AA21" s="41"/>
      <c r="AB21" s="3"/>
      <c r="AC21" s="89">
        <f t="shared" si="3"/>
        <v>1727356.646024972</v>
      </c>
      <c r="AD21" s="5"/>
      <c r="AE21" s="115"/>
      <c r="AF21" s="153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ht="15" customHeight="1" x14ac:dyDescent="0.25">
      <c r="A22" s="134" t="s">
        <v>85</v>
      </c>
      <c r="B22" s="2">
        <v>1002007.3481999999</v>
      </c>
      <c r="C22" s="2">
        <v>255413.55119999999</v>
      </c>
      <c r="D22" s="89">
        <f t="shared" si="1"/>
        <v>1257420.8994</v>
      </c>
      <c r="E22" s="2">
        <v>19.8919</v>
      </c>
      <c r="F22" s="89">
        <f t="shared" si="2"/>
        <v>1257440.7912999999</v>
      </c>
      <c r="G22" s="2">
        <v>0</v>
      </c>
      <c r="H22" s="2">
        <v>0</v>
      </c>
      <c r="I22" s="2">
        <v>0</v>
      </c>
      <c r="J22" s="2">
        <v>37788.976800000004</v>
      </c>
      <c r="K22" s="2">
        <v>2803.9973</v>
      </c>
      <c r="L22" s="2">
        <v>0</v>
      </c>
      <c r="M22" s="2">
        <v>5863.42</v>
      </c>
      <c r="N22" s="2">
        <v>3470.0648000000006</v>
      </c>
      <c r="O22" s="2">
        <v>6088.2974000000004</v>
      </c>
      <c r="P22" s="2">
        <v>1827.6308534532607</v>
      </c>
      <c r="Q22" s="2">
        <v>24101.585500000001</v>
      </c>
      <c r="R22" s="2">
        <v>2606.1250000000005</v>
      </c>
      <c r="S22" s="2">
        <v>0</v>
      </c>
      <c r="T22" s="2">
        <v>2347.9958815967957</v>
      </c>
      <c r="U22" s="2">
        <v>15.4</v>
      </c>
      <c r="V22" s="2">
        <v>6907.5625</v>
      </c>
      <c r="W22" s="89">
        <f t="shared" si="0"/>
        <v>1351261.8473350499</v>
      </c>
      <c r="X22" s="3"/>
      <c r="Y22" s="135">
        <v>63227.831677710004</v>
      </c>
      <c r="Z22" s="40"/>
      <c r="AA22" s="41"/>
      <c r="AB22" s="3"/>
      <c r="AC22" s="89">
        <f t="shared" si="3"/>
        <v>1414489.6790127598</v>
      </c>
      <c r="AD22" s="5"/>
      <c r="AE22" s="115"/>
      <c r="AF22" s="153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15" customHeight="1" x14ac:dyDescent="0.25">
      <c r="A23" s="134" t="s">
        <v>86</v>
      </c>
      <c r="B23" s="2">
        <v>550180.88049999997</v>
      </c>
      <c r="C23" s="2">
        <v>110484.23329999999</v>
      </c>
      <c r="D23" s="89">
        <f t="shared" si="1"/>
        <v>660665.11379999993</v>
      </c>
      <c r="E23" s="2">
        <v>10.149299999999998</v>
      </c>
      <c r="F23" s="89">
        <f t="shared" si="2"/>
        <v>660675.26309999998</v>
      </c>
      <c r="G23" s="2">
        <v>0</v>
      </c>
      <c r="H23" s="2">
        <v>0</v>
      </c>
      <c r="I23" s="2">
        <v>0</v>
      </c>
      <c r="J23" s="2">
        <v>19854.814400000003</v>
      </c>
      <c r="K23" s="2">
        <v>1261.0361</v>
      </c>
      <c r="L23" s="2">
        <v>0</v>
      </c>
      <c r="M23" s="2">
        <v>2636.9445000000001</v>
      </c>
      <c r="N23" s="2">
        <v>1823.204</v>
      </c>
      <c r="O23" s="2">
        <v>7744.8067000000001</v>
      </c>
      <c r="P23" s="2">
        <v>1622.97197066537</v>
      </c>
      <c r="Q23" s="2">
        <v>22050.386699999999</v>
      </c>
      <c r="R23" s="2">
        <v>3117.1005999999998</v>
      </c>
      <c r="S23" s="2">
        <v>0</v>
      </c>
      <c r="T23" s="2">
        <v>2085.0663009140931</v>
      </c>
      <c r="U23" s="2">
        <v>17.5</v>
      </c>
      <c r="V23" s="2">
        <v>3629.2969000000003</v>
      </c>
      <c r="W23" s="89">
        <f t="shared" si="0"/>
        <v>726518.39127157943</v>
      </c>
      <c r="X23" s="3"/>
      <c r="Y23" s="135">
        <v>15945.547289999999</v>
      </c>
      <c r="Z23" s="40"/>
      <c r="AA23" s="41"/>
      <c r="AB23" s="3"/>
      <c r="AC23" s="89">
        <f t="shared" si="3"/>
        <v>742463.93856157945</v>
      </c>
      <c r="AD23" s="5"/>
      <c r="AE23" s="115"/>
      <c r="AF23" s="153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5" customHeight="1" x14ac:dyDescent="0.25">
      <c r="A24" s="134" t="s">
        <v>87</v>
      </c>
      <c r="B24" s="2">
        <v>841545.91009999998</v>
      </c>
      <c r="C24" s="2">
        <v>118933.0275</v>
      </c>
      <c r="D24" s="89">
        <f t="shared" si="1"/>
        <v>960478.93759999995</v>
      </c>
      <c r="E24" s="2">
        <v>8.5168999999999997</v>
      </c>
      <c r="F24" s="89">
        <f t="shared" si="2"/>
        <v>960487.45449999999</v>
      </c>
      <c r="G24" s="2">
        <v>0</v>
      </c>
      <c r="H24" s="2">
        <v>0</v>
      </c>
      <c r="I24" s="2">
        <v>0</v>
      </c>
      <c r="J24" s="2">
        <v>28865.049300000002</v>
      </c>
      <c r="K24" s="2">
        <v>0</v>
      </c>
      <c r="L24" s="2">
        <v>0</v>
      </c>
      <c r="M24" s="2">
        <v>0</v>
      </c>
      <c r="N24" s="2">
        <v>2650.6687000000002</v>
      </c>
      <c r="O24" s="2">
        <v>5869.0776999999989</v>
      </c>
      <c r="P24" s="2">
        <v>1508.0314750423333</v>
      </c>
      <c r="Q24" s="2">
        <v>23075.986000000004</v>
      </c>
      <c r="R24" s="2">
        <v>2779.7037999999998</v>
      </c>
      <c r="S24" s="2">
        <v>0</v>
      </c>
      <c r="T24" s="2">
        <v>1937.3998233721713</v>
      </c>
      <c r="U24" s="2">
        <v>17.5</v>
      </c>
      <c r="V24" s="2">
        <v>5276.4605999999994</v>
      </c>
      <c r="W24" s="89">
        <f t="shared" si="0"/>
        <v>1032467.3318984145</v>
      </c>
      <c r="X24" s="3"/>
      <c r="Y24" s="135">
        <v>14236.546232999999</v>
      </c>
      <c r="Z24" s="40"/>
      <c r="AA24" s="41"/>
      <c r="AB24" s="3"/>
      <c r="AC24" s="89">
        <f t="shared" si="3"/>
        <v>1046703.8781314145</v>
      </c>
      <c r="AD24" s="5"/>
      <c r="AE24" s="115"/>
      <c r="AF24" s="153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15" customHeight="1" x14ac:dyDescent="0.25">
      <c r="A25" s="134" t="s">
        <v>88</v>
      </c>
      <c r="B25" s="2">
        <v>1212083.4003999999</v>
      </c>
      <c r="C25" s="2">
        <v>246964.7567</v>
      </c>
      <c r="D25" s="89">
        <f t="shared" si="1"/>
        <v>1459048.1571</v>
      </c>
      <c r="E25" s="2">
        <v>23.216900000000003</v>
      </c>
      <c r="F25" s="89">
        <f t="shared" si="2"/>
        <v>1459071.3740000001</v>
      </c>
      <c r="G25" s="2">
        <v>0</v>
      </c>
      <c r="H25" s="2">
        <v>0</v>
      </c>
      <c r="I25" s="2">
        <v>0</v>
      </c>
      <c r="J25" s="2">
        <v>43848.433600000004</v>
      </c>
      <c r="K25" s="2">
        <v>0</v>
      </c>
      <c r="L25" s="2">
        <v>0</v>
      </c>
      <c r="M25" s="2">
        <v>0</v>
      </c>
      <c r="N25" s="2">
        <v>4026.5915</v>
      </c>
      <c r="O25" s="2">
        <v>6994.6972999999998</v>
      </c>
      <c r="P25" s="2">
        <v>1542.7803443848061</v>
      </c>
      <c r="Q25" s="2">
        <v>20511.987599999997</v>
      </c>
      <c r="R25" s="2">
        <v>3645.5883000000003</v>
      </c>
      <c r="S25" s="2">
        <v>0</v>
      </c>
      <c r="T25" s="2">
        <v>1982.0424282979482</v>
      </c>
      <c r="U25" s="2">
        <v>17.5</v>
      </c>
      <c r="V25" s="2">
        <v>8015.3931000000002</v>
      </c>
      <c r="W25" s="89">
        <f t="shared" si="0"/>
        <v>1549656.3881726828</v>
      </c>
      <c r="X25" s="3"/>
      <c r="Y25" s="135">
        <v>134763.15347300001</v>
      </c>
      <c r="Z25" s="40"/>
      <c r="AA25" s="41"/>
      <c r="AB25" s="3"/>
      <c r="AC25" s="89">
        <f t="shared" si="3"/>
        <v>1684419.5416456829</v>
      </c>
      <c r="AD25" s="5"/>
      <c r="AE25" s="115"/>
      <c r="AF25" s="153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15" customHeight="1" x14ac:dyDescent="0.25">
      <c r="A26" s="134" t="s">
        <v>89</v>
      </c>
      <c r="B26" s="2">
        <v>1124921.5940999999</v>
      </c>
      <c r="C26" s="2">
        <v>161826.90650000001</v>
      </c>
      <c r="D26" s="89">
        <f t="shared" si="1"/>
        <v>1286748.5005999999</v>
      </c>
      <c r="E26" s="2">
        <v>17.5581</v>
      </c>
      <c r="F26" s="89">
        <f t="shared" si="2"/>
        <v>1286766.0586999999</v>
      </c>
      <c r="G26" s="2">
        <v>0</v>
      </c>
      <c r="H26" s="2">
        <v>0</v>
      </c>
      <c r="I26" s="2">
        <v>0</v>
      </c>
      <c r="J26" s="2">
        <v>38670.352399999996</v>
      </c>
      <c r="K26" s="2">
        <v>0</v>
      </c>
      <c r="L26" s="2">
        <v>0</v>
      </c>
      <c r="M26" s="2">
        <v>0</v>
      </c>
      <c r="N26" s="2">
        <v>3551.0700999999999</v>
      </c>
      <c r="O26" s="2">
        <v>5211.9025999999994</v>
      </c>
      <c r="P26" s="2">
        <v>1429.2683258888269</v>
      </c>
      <c r="Q26" s="2">
        <v>18717.188699999999</v>
      </c>
      <c r="R26" s="2">
        <v>2324.19</v>
      </c>
      <c r="S26" s="2">
        <v>0</v>
      </c>
      <c r="T26" s="2">
        <v>1836.2111454439607</v>
      </c>
      <c r="U26" s="2">
        <v>15.4</v>
      </c>
      <c r="V26" s="2">
        <v>7068.8130000000001</v>
      </c>
      <c r="W26" s="89">
        <f t="shared" si="0"/>
        <v>1365590.4549713326</v>
      </c>
      <c r="X26" s="3"/>
      <c r="Y26" s="135">
        <v>17750.744703</v>
      </c>
      <c r="Z26" s="40"/>
      <c r="AA26" s="41"/>
      <c r="AB26" s="3"/>
      <c r="AC26" s="89">
        <f t="shared" si="3"/>
        <v>1383341.1996743325</v>
      </c>
      <c r="AD26" s="5"/>
      <c r="AE26" s="115"/>
      <c r="AF26" s="153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15" customHeight="1" x14ac:dyDescent="0.25">
      <c r="A27" s="134" t="s">
        <v>90</v>
      </c>
      <c r="B27" s="2">
        <v>774593.63219999988</v>
      </c>
      <c r="C27" s="2">
        <v>94236.551899999991</v>
      </c>
      <c r="D27" s="89">
        <f t="shared" si="1"/>
        <v>868830.18409999984</v>
      </c>
      <c r="E27" s="2">
        <v>11.025700000000001</v>
      </c>
      <c r="F27" s="89">
        <f t="shared" si="2"/>
        <v>868841.20979999984</v>
      </c>
      <c r="G27" s="2">
        <v>0</v>
      </c>
      <c r="H27" s="2">
        <v>0</v>
      </c>
      <c r="I27" s="2">
        <v>0</v>
      </c>
      <c r="J27" s="2">
        <v>26110.750600000003</v>
      </c>
      <c r="K27" s="2">
        <v>0</v>
      </c>
      <c r="L27" s="2">
        <v>0</v>
      </c>
      <c r="M27" s="2">
        <v>0</v>
      </c>
      <c r="N27" s="2">
        <v>2397.6731</v>
      </c>
      <c r="O27" s="2">
        <v>4059.5904000000005</v>
      </c>
      <c r="P27" s="2">
        <v>1400.1438614047818</v>
      </c>
      <c r="Q27" s="2">
        <v>18717.188699999999</v>
      </c>
      <c r="R27" s="2">
        <v>2664.1600999999996</v>
      </c>
      <c r="S27" s="2">
        <v>0</v>
      </c>
      <c r="T27" s="2">
        <v>1798.7943320165348</v>
      </c>
      <c r="U27" s="2">
        <v>15.4</v>
      </c>
      <c r="V27" s="2">
        <v>4772.8435999999992</v>
      </c>
      <c r="W27" s="89">
        <f t="shared" si="0"/>
        <v>930777.75449342106</v>
      </c>
      <c r="X27" s="3"/>
      <c r="Y27" s="135">
        <v>0</v>
      </c>
      <c r="Z27" s="40"/>
      <c r="AA27" s="41"/>
      <c r="AB27" s="3"/>
      <c r="AC27" s="89">
        <f t="shared" si="3"/>
        <v>930777.75449342106</v>
      </c>
      <c r="AD27" s="5"/>
      <c r="AE27" s="115"/>
      <c r="AF27" s="153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15" customHeight="1" x14ac:dyDescent="0.25">
      <c r="A28" s="134" t="s">
        <v>91</v>
      </c>
      <c r="B28" s="2">
        <v>552616.96029999992</v>
      </c>
      <c r="C28" s="2">
        <v>49392.951300000008</v>
      </c>
      <c r="D28" s="89">
        <f t="shared" si="1"/>
        <v>602009.91159999988</v>
      </c>
      <c r="E28" s="2">
        <v>4.9581</v>
      </c>
      <c r="F28" s="89">
        <f t="shared" si="2"/>
        <v>602014.86969999992</v>
      </c>
      <c r="G28" s="2">
        <v>0</v>
      </c>
      <c r="H28" s="2">
        <v>0</v>
      </c>
      <c r="I28" s="2">
        <v>0</v>
      </c>
      <c r="J28" s="2">
        <v>18092.063200000001</v>
      </c>
      <c r="K28" s="2">
        <v>1635.0746999999999</v>
      </c>
      <c r="L28" s="2">
        <v>0</v>
      </c>
      <c r="M28" s="2">
        <v>3419.0936000000002</v>
      </c>
      <c r="N28" s="2">
        <v>1661.4056</v>
      </c>
      <c r="O28" s="2">
        <v>4674.9507999999996</v>
      </c>
      <c r="P28" s="2">
        <v>1970.081168999516</v>
      </c>
      <c r="Q28" s="2">
        <v>16409.590100000001</v>
      </c>
      <c r="R28" s="2">
        <v>5275.1270000000004</v>
      </c>
      <c r="S28" s="2">
        <v>0</v>
      </c>
      <c r="T28" s="2">
        <v>2531.0048046237462</v>
      </c>
      <c r="U28" s="2">
        <v>21</v>
      </c>
      <c r="V28" s="2">
        <v>3307.2187999999992</v>
      </c>
      <c r="W28" s="89">
        <f t="shared" si="0"/>
        <v>661011.47947362333</v>
      </c>
      <c r="X28" s="3"/>
      <c r="Y28" s="135">
        <v>1599.1240949999999</v>
      </c>
      <c r="Z28" s="40"/>
      <c r="AA28" s="41"/>
      <c r="AB28" s="3"/>
      <c r="AC28" s="89">
        <f t="shared" si="3"/>
        <v>662610.60356862331</v>
      </c>
      <c r="AD28" s="5"/>
      <c r="AE28" s="115"/>
      <c r="AF28" s="153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15" customHeight="1" x14ac:dyDescent="0.25">
      <c r="A29" s="134" t="s">
        <v>92</v>
      </c>
      <c r="B29" s="2">
        <v>3032806.9666999998</v>
      </c>
      <c r="C29" s="2">
        <v>435437.86060000007</v>
      </c>
      <c r="D29" s="89">
        <f t="shared" si="1"/>
        <v>3468244.8273</v>
      </c>
      <c r="E29" s="2">
        <v>79.035600000000002</v>
      </c>
      <c r="F29" s="89">
        <f t="shared" si="2"/>
        <v>3468323.8629000001</v>
      </c>
      <c r="G29" s="2">
        <v>0</v>
      </c>
      <c r="H29" s="2">
        <v>0</v>
      </c>
      <c r="I29" s="2">
        <v>0</v>
      </c>
      <c r="J29" s="2">
        <v>104219.7199</v>
      </c>
      <c r="K29" s="2">
        <v>22479.056800000002</v>
      </c>
      <c r="L29" s="2">
        <v>0</v>
      </c>
      <c r="M29" s="2">
        <v>47014.6057</v>
      </c>
      <c r="N29" s="2">
        <v>9599.8956999999991</v>
      </c>
      <c r="O29" s="2">
        <v>20183.508300000001</v>
      </c>
      <c r="P29" s="2">
        <v>1241.3251314345557</v>
      </c>
      <c r="Q29" s="2">
        <v>29532.815699999999</v>
      </c>
      <c r="R29" s="2">
        <v>1923.9935</v>
      </c>
      <c r="S29" s="2">
        <v>0</v>
      </c>
      <c r="T29" s="2">
        <v>1594.7565619004649</v>
      </c>
      <c r="U29" s="2">
        <v>3.5</v>
      </c>
      <c r="V29" s="2">
        <v>19050.834099999996</v>
      </c>
      <c r="W29" s="89">
        <f t="shared" si="0"/>
        <v>3725167.8742933352</v>
      </c>
      <c r="X29" s="3"/>
      <c r="Y29" s="135">
        <v>43563.747107999996</v>
      </c>
      <c r="Z29" s="40"/>
      <c r="AA29" s="41"/>
      <c r="AB29" s="3"/>
      <c r="AC29" s="89">
        <f t="shared" si="3"/>
        <v>3768731.6214013351</v>
      </c>
      <c r="AD29" s="5"/>
      <c r="AE29" s="115"/>
      <c r="AF29" s="153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15" customHeight="1" x14ac:dyDescent="0.25">
      <c r="A30" s="134" t="s">
        <v>93</v>
      </c>
      <c r="B30" s="2">
        <v>1355623.5886000001</v>
      </c>
      <c r="C30" s="2">
        <v>217069.02280000001</v>
      </c>
      <c r="D30" s="89">
        <f t="shared" si="1"/>
        <v>1572692.6114000001</v>
      </c>
      <c r="E30" s="2">
        <v>18.4331</v>
      </c>
      <c r="F30" s="89">
        <f t="shared" si="2"/>
        <v>1572711.0445000001</v>
      </c>
      <c r="G30" s="2">
        <v>0</v>
      </c>
      <c r="H30" s="2">
        <v>0</v>
      </c>
      <c r="I30" s="2">
        <v>0</v>
      </c>
      <c r="J30" s="2">
        <v>47263.764000000003</v>
      </c>
      <c r="K30" s="2">
        <v>0</v>
      </c>
      <c r="L30" s="2">
        <v>0</v>
      </c>
      <c r="M30" s="2">
        <v>0</v>
      </c>
      <c r="N30" s="2">
        <v>4340.2087000000001</v>
      </c>
      <c r="O30" s="2">
        <v>8092.6603000000005</v>
      </c>
      <c r="P30" s="2">
        <v>1655.0786943842743</v>
      </c>
      <c r="Q30" s="2">
        <v>22050.386699999999</v>
      </c>
      <c r="R30" s="2">
        <v>2902.1666999999998</v>
      </c>
      <c r="S30" s="2">
        <v>0</v>
      </c>
      <c r="T30" s="2">
        <v>2126.3144856459571</v>
      </c>
      <c r="U30" s="2">
        <v>15.4</v>
      </c>
      <c r="V30" s="2">
        <v>8639.6838000000007</v>
      </c>
      <c r="W30" s="89">
        <f t="shared" si="0"/>
        <v>1669796.7078800302</v>
      </c>
      <c r="X30" s="3"/>
      <c r="Y30" s="135">
        <v>51399.994455000007</v>
      </c>
      <c r="Z30" s="40"/>
      <c r="AA30" s="41"/>
      <c r="AB30" s="3"/>
      <c r="AC30" s="89">
        <f t="shared" si="3"/>
        <v>1721196.7023350301</v>
      </c>
      <c r="AD30" s="5"/>
      <c r="AE30" s="115"/>
      <c r="AF30" s="153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15" customHeight="1" x14ac:dyDescent="0.25">
      <c r="A31" s="134" t="s">
        <v>94</v>
      </c>
      <c r="B31" s="2">
        <v>1541267.8603000001</v>
      </c>
      <c r="C31" s="2">
        <v>269711.51069999998</v>
      </c>
      <c r="D31" s="89">
        <f t="shared" si="1"/>
        <v>1810979.371</v>
      </c>
      <c r="E31" s="2">
        <v>32.549999999999997</v>
      </c>
      <c r="F31" s="89">
        <f t="shared" si="2"/>
        <v>1811011.9210000001</v>
      </c>
      <c r="G31" s="2">
        <v>0</v>
      </c>
      <c r="H31" s="2">
        <v>0</v>
      </c>
      <c r="I31" s="2">
        <v>0</v>
      </c>
      <c r="J31" s="2">
        <v>54424.940199999997</v>
      </c>
      <c r="K31" s="2">
        <v>0</v>
      </c>
      <c r="L31" s="2">
        <v>0</v>
      </c>
      <c r="M31" s="2">
        <v>0</v>
      </c>
      <c r="N31" s="2">
        <v>4997.8063999999995</v>
      </c>
      <c r="O31" s="2">
        <v>6949.8333000000002</v>
      </c>
      <c r="P31" s="2">
        <v>1274.7708286971551</v>
      </c>
      <c r="Q31" s="2">
        <v>21537.587</v>
      </c>
      <c r="R31" s="2">
        <v>3151.4535000000001</v>
      </c>
      <c r="S31" s="2">
        <v>0</v>
      </c>
      <c r="T31" s="2">
        <v>1637.7249541793103</v>
      </c>
      <c r="U31" s="2">
        <v>15.4</v>
      </c>
      <c r="V31" s="2">
        <v>9948.7075000000004</v>
      </c>
      <c r="W31" s="89">
        <f t="shared" si="0"/>
        <v>1914950.1446828765</v>
      </c>
      <c r="X31" s="3"/>
      <c r="Y31" s="135">
        <v>93942.860504900018</v>
      </c>
      <c r="Z31" s="40"/>
      <c r="AA31" s="41"/>
      <c r="AB31" s="3"/>
      <c r="AC31" s="89">
        <f t="shared" si="3"/>
        <v>2008893.0051877766</v>
      </c>
      <c r="AD31" s="5"/>
      <c r="AE31" s="115"/>
      <c r="AF31" s="153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" customHeight="1" thickBot="1" x14ac:dyDescent="0.3">
      <c r="A32" s="134" t="s">
        <v>95</v>
      </c>
      <c r="B32" s="2">
        <v>444783.39139999996</v>
      </c>
      <c r="C32" s="2">
        <v>24696.475799999997</v>
      </c>
      <c r="D32" s="89">
        <f t="shared" si="1"/>
        <v>469479.86719999998</v>
      </c>
      <c r="E32" s="2">
        <v>7</v>
      </c>
      <c r="F32" s="89">
        <f t="shared" si="2"/>
        <v>469486.86719999998</v>
      </c>
      <c r="G32" s="2">
        <v>0</v>
      </c>
      <c r="H32" s="2">
        <v>0</v>
      </c>
      <c r="I32" s="2">
        <v>0</v>
      </c>
      <c r="J32" s="2">
        <v>14109.1037</v>
      </c>
      <c r="K32" s="2">
        <v>145.0343</v>
      </c>
      <c r="L32" s="2">
        <v>0</v>
      </c>
      <c r="M32" s="2">
        <v>303.2801</v>
      </c>
      <c r="N32" s="2">
        <v>1295.6607000000001</v>
      </c>
      <c r="O32" s="2">
        <v>3659.0504000000001</v>
      </c>
      <c r="P32" s="2">
        <v>1448.7836861628648</v>
      </c>
      <c r="Q32" s="2">
        <v>13589.191800000001</v>
      </c>
      <c r="R32" s="2">
        <v>1862.5418999999999</v>
      </c>
      <c r="S32" s="2">
        <v>0</v>
      </c>
      <c r="T32" s="2">
        <v>1861.2829401534859</v>
      </c>
      <c r="U32" s="2">
        <v>21</v>
      </c>
      <c r="V32" s="2">
        <v>2579.1615999999999</v>
      </c>
      <c r="W32" s="89">
        <f t="shared" si="0"/>
        <v>510360.95832631626</v>
      </c>
      <c r="X32" s="3"/>
      <c r="Y32" s="135">
        <v>685.89969302999998</v>
      </c>
      <c r="Z32" s="40"/>
      <c r="AA32" s="41"/>
      <c r="AB32" s="3"/>
      <c r="AC32" s="89">
        <f t="shared" si="3"/>
        <v>511046.85801934625</v>
      </c>
      <c r="AD32" s="5"/>
      <c r="AE32" s="115"/>
      <c r="AF32" s="153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s="23" customFormat="1" ht="20.100000000000001" customHeight="1" thickTop="1" thickBot="1" x14ac:dyDescent="0.25">
      <c r="A33" s="136" t="s">
        <v>20</v>
      </c>
      <c r="B33" s="137">
        <f t="shared" ref="B33:H33" si="4">SUM(B10:B32)</f>
        <v>32394587.351999991</v>
      </c>
      <c r="C33" s="137">
        <f t="shared" si="4"/>
        <v>6155921.5146999992</v>
      </c>
      <c r="D33" s="83">
        <f>SUM(D10:D32)</f>
        <v>38550508.866700001</v>
      </c>
      <c r="E33" s="137">
        <f t="shared" si="4"/>
        <v>749.11059999999998</v>
      </c>
      <c r="F33" s="83">
        <f t="shared" si="4"/>
        <v>38551257.977300003</v>
      </c>
      <c r="G33" s="137">
        <f t="shared" si="4"/>
        <v>0</v>
      </c>
      <c r="H33" s="137">
        <f t="shared" si="4"/>
        <v>0</v>
      </c>
      <c r="I33" s="137">
        <f t="shared" ref="I33:V33" si="5">SUM(I10:I32)</f>
        <v>0</v>
      </c>
      <c r="J33" s="137">
        <f t="shared" si="5"/>
        <v>1158536.5119</v>
      </c>
      <c r="K33" s="137">
        <f t="shared" si="5"/>
        <v>135249.85309999998</v>
      </c>
      <c r="L33" s="137">
        <f t="shared" si="5"/>
        <v>0</v>
      </c>
      <c r="M33" s="137">
        <f t="shared" si="5"/>
        <v>282829.56469999999</v>
      </c>
      <c r="N33" s="137">
        <f t="shared" si="5"/>
        <v>106386.34089999997</v>
      </c>
      <c r="O33" s="137">
        <f t="shared" si="5"/>
        <v>212835.50229999993</v>
      </c>
      <c r="P33" s="137">
        <f t="shared" si="5"/>
        <v>35801.431434840008</v>
      </c>
      <c r="Q33" s="137">
        <f t="shared" si="5"/>
        <v>506891.02799999993</v>
      </c>
      <c r="R33" s="137">
        <f t="shared" si="5"/>
        <v>68977.934099999999</v>
      </c>
      <c r="S33" s="137">
        <f t="shared" si="5"/>
        <v>0</v>
      </c>
      <c r="T33" s="137">
        <f t="shared" si="5"/>
        <v>45994.853613349995</v>
      </c>
      <c r="U33" s="137">
        <f t="shared" si="5"/>
        <v>320.60000000000002</v>
      </c>
      <c r="V33" s="137">
        <f t="shared" si="5"/>
        <v>211775.26859999995</v>
      </c>
      <c r="W33" s="83">
        <f>SUM(W10:W32)</f>
        <v>41316856.865948193</v>
      </c>
      <c r="X33" s="138"/>
      <c r="Y33" s="83">
        <f>SUM(Y10:Y32)</f>
        <v>1904316.9567516402</v>
      </c>
      <c r="Z33" s="40"/>
      <c r="AA33" s="139"/>
      <c r="AB33" s="6"/>
      <c r="AC33" s="93">
        <f>SUM(AC10:AC32)</f>
        <v>43221173.822699837</v>
      </c>
      <c r="AD33" s="6"/>
      <c r="AE33" s="115"/>
      <c r="AF33" s="153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15" customHeight="1" thickTop="1" x14ac:dyDescent="0.25">
      <c r="A34" s="134" t="s">
        <v>11</v>
      </c>
      <c r="B34" s="2">
        <v>596139.32140000002</v>
      </c>
      <c r="C34" s="2">
        <v>342834.41239999997</v>
      </c>
      <c r="D34" s="89">
        <f t="shared" si="1"/>
        <v>938973.73380000005</v>
      </c>
      <c r="E34" s="2">
        <v>0</v>
      </c>
      <c r="F34" s="89">
        <f t="shared" ref="F34:F39" si="6">SUM(D34:E34)</f>
        <v>938973.73380000005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6666.3961000000008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89">
        <f>SUM(F34:V34)</f>
        <v>945640.12990000006</v>
      </c>
      <c r="X34" s="3"/>
      <c r="Y34" s="135"/>
      <c r="Z34" s="40"/>
      <c r="AA34" s="41"/>
      <c r="AB34" s="3"/>
      <c r="AC34" s="89">
        <f>+W34+Y34+AA34</f>
        <v>945640.12990000006</v>
      </c>
      <c r="AD34" s="5"/>
      <c r="AE34" s="115"/>
      <c r="AF34" s="153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15" customHeight="1" x14ac:dyDescent="0.25">
      <c r="A35" s="134" t="s">
        <v>56</v>
      </c>
      <c r="B35" s="2">
        <v>320.60000000000002</v>
      </c>
      <c r="C35" s="2">
        <v>0</v>
      </c>
      <c r="D35" s="89">
        <f t="shared" si="1"/>
        <v>320.60000000000002</v>
      </c>
      <c r="E35" s="2">
        <v>0</v>
      </c>
      <c r="F35" s="89">
        <f t="shared" si="6"/>
        <v>320.60000000000002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89"/>
      <c r="X35" s="3"/>
      <c r="Y35" s="135"/>
      <c r="Z35" s="40"/>
      <c r="AA35" s="41"/>
      <c r="AB35" s="3"/>
      <c r="AC35" s="89">
        <f t="shared" si="3"/>
        <v>0</v>
      </c>
      <c r="AD35" s="5"/>
      <c r="AE35" s="115"/>
      <c r="AF35" s="153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15" customHeight="1" x14ac:dyDescent="0.25">
      <c r="A36" s="134" t="s">
        <v>57</v>
      </c>
      <c r="B36" s="2">
        <v>26988787.892899998</v>
      </c>
      <c r="C36" s="2">
        <v>0</v>
      </c>
      <c r="D36" s="89">
        <f t="shared" si="1"/>
        <v>26988787.892899998</v>
      </c>
      <c r="E36" s="2">
        <v>0</v>
      </c>
      <c r="F36" s="89">
        <f t="shared" si="6"/>
        <v>26988787.892899998</v>
      </c>
      <c r="G36" s="2">
        <v>0</v>
      </c>
      <c r="H36" s="2">
        <v>0</v>
      </c>
      <c r="I36" s="2">
        <v>0</v>
      </c>
      <c r="J36" s="2">
        <v>839290.11069999996</v>
      </c>
      <c r="K36" s="2">
        <v>0</v>
      </c>
      <c r="L36" s="2">
        <v>0</v>
      </c>
      <c r="M36" s="2">
        <v>0</v>
      </c>
      <c r="N36" s="2">
        <v>0</v>
      </c>
      <c r="O36" s="2">
        <v>353889.63419999997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89">
        <f>SUM(F36:V36)</f>
        <v>28181967.637799997</v>
      </c>
      <c r="X36" s="3"/>
      <c r="Y36" s="135">
        <v>-1904316.9567516402</v>
      </c>
      <c r="Z36" s="40"/>
      <c r="AA36" s="41"/>
      <c r="AB36" s="3"/>
      <c r="AC36" s="89">
        <f>+W36+Y36+AA36</f>
        <v>26277650.681048356</v>
      </c>
      <c r="AD36" s="5"/>
      <c r="AE36" s="115"/>
      <c r="AF36" s="153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15" customHeight="1" x14ac:dyDescent="0.25">
      <c r="A37" s="134" t="s">
        <v>58</v>
      </c>
      <c r="B37" s="2">
        <v>0</v>
      </c>
      <c r="C37" s="2">
        <v>0</v>
      </c>
      <c r="D37" s="89">
        <f t="shared" si="1"/>
        <v>0</v>
      </c>
      <c r="E37" s="2">
        <v>0</v>
      </c>
      <c r="F37" s="89">
        <f t="shared" si="6"/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4214779.1028999994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493120.57409999997</v>
      </c>
      <c r="W37" s="89">
        <f>SUM(F37:V37)</f>
        <v>4707899.6769999992</v>
      </c>
      <c r="X37" s="3"/>
      <c r="Y37" s="135"/>
      <c r="Z37" s="40"/>
      <c r="AA37" s="41"/>
      <c r="AB37" s="3"/>
      <c r="AC37" s="89">
        <f t="shared" si="3"/>
        <v>4707899.6769999992</v>
      </c>
      <c r="AD37" s="5"/>
      <c r="AE37" s="115"/>
      <c r="AF37" s="153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5" customHeight="1" thickBot="1" x14ac:dyDescent="0.3">
      <c r="A38" s="140" t="s">
        <v>59</v>
      </c>
      <c r="B38" s="2">
        <v>670695.5242000001</v>
      </c>
      <c r="C38" s="2">
        <v>0</v>
      </c>
      <c r="D38" s="90">
        <f t="shared" si="1"/>
        <v>670695.5242000001</v>
      </c>
      <c r="E38" s="2">
        <v>0</v>
      </c>
      <c r="F38" s="90">
        <f t="shared" si="6"/>
        <v>670695.5242000001</v>
      </c>
      <c r="G38" s="2">
        <v>0</v>
      </c>
      <c r="H38" s="2">
        <v>0</v>
      </c>
      <c r="I38" s="2">
        <v>0</v>
      </c>
      <c r="J38" s="2">
        <v>20155.862400000002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90">
        <f>SUM(F38:V38)</f>
        <v>690851.38660000009</v>
      </c>
      <c r="X38" s="3"/>
      <c r="Y38" s="141"/>
      <c r="Z38" s="40"/>
      <c r="AA38" s="41"/>
      <c r="AB38" s="3"/>
      <c r="AC38" s="90">
        <f t="shared" si="3"/>
        <v>690851.38660000009</v>
      </c>
      <c r="AD38" s="5"/>
      <c r="AE38" s="115"/>
      <c r="AF38" s="153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23" customFormat="1" ht="20.100000000000001" customHeight="1" thickTop="1" thickBot="1" x14ac:dyDescent="0.25">
      <c r="A39" s="142" t="s">
        <v>60</v>
      </c>
      <c r="B39" s="137">
        <f>SUM(B33:B38)</f>
        <v>60650530.690499991</v>
      </c>
      <c r="C39" s="137">
        <f>+C33+C34</f>
        <v>6498755.927099999</v>
      </c>
      <c r="D39" s="137">
        <f>SUM(D33:D38)</f>
        <v>67149286.617600009</v>
      </c>
      <c r="E39" s="137">
        <f>SUM(E33:E38)</f>
        <v>749.11059999999998</v>
      </c>
      <c r="F39" s="137">
        <f t="shared" si="6"/>
        <v>67150035.728200004</v>
      </c>
      <c r="G39" s="137">
        <f>SUM(G33:G38)</f>
        <v>0</v>
      </c>
      <c r="H39" s="137">
        <f>SUM(H33:H38)</f>
        <v>0</v>
      </c>
      <c r="I39" s="137">
        <f t="shared" ref="I39:V39" si="7">SUM(I33:I38)</f>
        <v>0</v>
      </c>
      <c r="J39" s="137">
        <f t="shared" si="7"/>
        <v>2017982.4849999999</v>
      </c>
      <c r="K39" s="137">
        <f t="shared" si="7"/>
        <v>135249.85309999998</v>
      </c>
      <c r="L39" s="137">
        <f t="shared" si="7"/>
        <v>0</v>
      </c>
      <c r="M39" s="137">
        <f t="shared" si="7"/>
        <v>4497608.6675999993</v>
      </c>
      <c r="N39" s="137">
        <f t="shared" si="7"/>
        <v>106386.34089999997</v>
      </c>
      <c r="O39" s="137">
        <f t="shared" si="7"/>
        <v>566725.13649999991</v>
      </c>
      <c r="P39" s="137">
        <f t="shared" si="7"/>
        <v>35801.431434840008</v>
      </c>
      <c r="Q39" s="137">
        <f t="shared" si="7"/>
        <v>513557.42409999995</v>
      </c>
      <c r="R39" s="137">
        <f t="shared" si="7"/>
        <v>68977.934099999999</v>
      </c>
      <c r="S39" s="137">
        <f t="shared" si="7"/>
        <v>0</v>
      </c>
      <c r="T39" s="137">
        <f t="shared" si="7"/>
        <v>45994.853613349995</v>
      </c>
      <c r="U39" s="137">
        <f t="shared" si="7"/>
        <v>320.60000000000002</v>
      </c>
      <c r="V39" s="137">
        <f t="shared" si="7"/>
        <v>704895.84269999992</v>
      </c>
      <c r="W39" s="137">
        <f>+SUM(W33:W38)</f>
        <v>75843215.697248191</v>
      </c>
      <c r="X39" s="6"/>
      <c r="Y39" s="143">
        <f>+Y33+SUM(Y34:Y38)</f>
        <v>0</v>
      </c>
      <c r="Z39" s="40"/>
      <c r="AA39" s="144"/>
      <c r="AB39" s="6"/>
      <c r="AC39" s="145">
        <f>+SUM(AC33:AC38)</f>
        <v>75843215.697248191</v>
      </c>
      <c r="AD39" s="154"/>
      <c r="AE39" s="115"/>
      <c r="AF39" s="153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1:52" ht="32.25" customHeight="1" thickTop="1" x14ac:dyDescent="0.2">
      <c r="A40" s="13" t="s">
        <v>105</v>
      </c>
      <c r="B40" s="11" t="s">
        <v>71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5"/>
      <c r="Y40" s="4"/>
      <c r="Z40" s="5"/>
      <c r="AA40" s="4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15" customHeight="1" x14ac:dyDescent="0.2">
      <c r="B41" s="11" t="s">
        <v>72</v>
      </c>
      <c r="C41" s="5"/>
      <c r="D41" s="5"/>
      <c r="E41" s="5"/>
      <c r="F41" s="5"/>
      <c r="G41" s="5"/>
      <c r="H41" s="5"/>
      <c r="I41" s="5"/>
      <c r="J41" s="5"/>
      <c r="K41" s="4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ht="15" customHeight="1" x14ac:dyDescent="0.2">
      <c r="A42" s="5"/>
      <c r="B42" s="11" t="s">
        <v>109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ht="15" customHeight="1" x14ac:dyDescent="0.2">
      <c r="A43" s="5"/>
      <c r="B43" s="11" t="s">
        <v>110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ht="15" customHeight="1" x14ac:dyDescent="0.2">
      <c r="A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s="5" customFormat="1" ht="15" customHeight="1" x14ac:dyDescent="0.2">
      <c r="B45" s="11"/>
      <c r="C45" s="146"/>
      <c r="W45" s="13"/>
      <c r="Y45" s="13"/>
      <c r="AA45" s="21" t="s">
        <v>12</v>
      </c>
    </row>
    <row r="46" spans="1:52" s="5" customFormat="1" ht="15" customHeight="1" x14ac:dyDescent="0.2">
      <c r="A46" s="11" t="s">
        <v>14</v>
      </c>
      <c r="B46" s="11"/>
      <c r="C46" s="146"/>
      <c r="W46" s="13"/>
      <c r="Y46" s="13"/>
      <c r="AA46" s="21"/>
    </row>
    <row r="47" spans="1:52" s="5" customFormat="1" ht="15" customHeight="1" x14ac:dyDescent="0.2">
      <c r="A47" s="147" t="s">
        <v>114</v>
      </c>
      <c r="B47" s="11"/>
      <c r="C47" s="146"/>
      <c r="W47" s="13"/>
      <c r="Y47" s="13"/>
      <c r="AA47" s="21"/>
      <c r="AC47" s="148"/>
    </row>
    <row r="48" spans="1:52" s="5" customFormat="1" ht="15" customHeight="1" thickBot="1" x14ac:dyDescent="0.25">
      <c r="A48" s="149" t="s">
        <v>106</v>
      </c>
      <c r="C48" s="146"/>
      <c r="V48" s="34"/>
      <c r="W48" s="34"/>
      <c r="X48" s="34"/>
      <c r="Y48" s="34"/>
      <c r="Z48" s="34"/>
      <c r="AA48" s="34"/>
      <c r="AB48" s="34"/>
      <c r="AC48" s="34"/>
      <c r="AE48" s="150"/>
    </row>
    <row r="49" spans="1:52" s="5" customFormat="1" ht="15" customHeight="1" x14ac:dyDescent="0.2">
      <c r="A49" s="96" t="s">
        <v>100</v>
      </c>
      <c r="B49" s="151"/>
      <c r="C49" s="152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</row>
    <row r="50" spans="1:52" s="5" customFormat="1" ht="15" customHeight="1" x14ac:dyDescent="0.2">
      <c r="B50" s="11"/>
      <c r="C50" s="146"/>
    </row>
    <row r="51" spans="1:52" s="5" customFormat="1" ht="15" customHeight="1" x14ac:dyDescent="0.2">
      <c r="B51" s="11"/>
      <c r="C51" s="146"/>
    </row>
    <row r="52" spans="1:52" s="5" customFormat="1" ht="15" customHeight="1" x14ac:dyDescent="0.2"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"/>
      <c r="Y52" s="11"/>
      <c r="Z52" s="11"/>
      <c r="AA52" s="11"/>
      <c r="AB52" s="11"/>
      <c r="AC52" s="11"/>
    </row>
    <row r="53" spans="1:52" s="5" customFormat="1" ht="15" customHeight="1" x14ac:dyDescent="0.2"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</row>
    <row r="54" spans="1:52" s="5" customFormat="1" ht="15" customHeight="1" x14ac:dyDescent="0.2"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Y54" s="117"/>
      <c r="AC54" s="117"/>
    </row>
    <row r="55" spans="1:52" s="5" customFormat="1" ht="15" customHeight="1" x14ac:dyDescent="0.2">
      <c r="C55" s="146"/>
    </row>
    <row r="56" spans="1:52" s="5" customFormat="1" ht="15" customHeight="1" x14ac:dyDescent="0.2">
      <c r="B56" s="11"/>
      <c r="C56" s="31"/>
    </row>
    <row r="57" spans="1:52" ht="15" customHeight="1" x14ac:dyDescent="0.2">
      <c r="A57" s="5"/>
      <c r="B57" s="5"/>
      <c r="C57" s="5"/>
      <c r="D57" s="5"/>
      <c r="E57" s="5"/>
      <c r="F57" s="31"/>
      <c r="G57" s="31"/>
      <c r="H57" s="31"/>
      <c r="I57" s="31"/>
      <c r="J57" s="32"/>
      <c r="K57" s="31"/>
      <c r="L57" s="31"/>
      <c r="M57" s="31"/>
      <c r="N57" s="31"/>
      <c r="V57" s="21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ht="1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21"/>
      <c r="X58" s="5"/>
      <c r="Z58" s="5"/>
      <c r="AB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ht="15" customHeight="1" x14ac:dyDescent="0.2">
      <c r="A59" s="5"/>
      <c r="B59" s="5"/>
      <c r="C59" s="5"/>
      <c r="D59" s="5"/>
      <c r="E59" s="5"/>
      <c r="W59" s="13"/>
      <c r="X59" s="5"/>
      <c r="Z59" s="5"/>
      <c r="AA59" s="33"/>
      <c r="AB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ht="1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W60" s="13"/>
      <c r="X60" s="5"/>
      <c r="Z60" s="5"/>
      <c r="AA60" s="33"/>
      <c r="AB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1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W61" s="13"/>
      <c r="X61" s="5"/>
      <c r="Z61" s="5"/>
      <c r="AA61" s="33"/>
      <c r="AB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ht="1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1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ht="1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ht="1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1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13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1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ht="1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ht="1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ht="1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ht="1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ht="1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ht="1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ht="1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ht="1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ht="1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ht="1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spans="1:52" ht="15" customHeight="1" x14ac:dyDescent="0.2">
      <c r="W78" s="5"/>
      <c r="X78" s="5"/>
      <c r="Y78" s="5"/>
      <c r="Z78" s="5"/>
      <c r="AA78" s="5"/>
      <c r="AB78" s="5"/>
      <c r="AC78" s="5"/>
    </row>
    <row r="79" spans="1:52" ht="15" customHeight="1" x14ac:dyDescent="0.2"/>
    <row r="80" spans="1:52" ht="15" customHeight="1" x14ac:dyDescent="0.2"/>
  </sheetData>
  <mergeCells count="5">
    <mergeCell ref="G6:I7"/>
    <mergeCell ref="R6:T6"/>
    <mergeCell ref="R7:T7"/>
    <mergeCell ref="P8:P9"/>
    <mergeCell ref="T8:T9"/>
  </mergeCells>
  <printOptions horizontalCentered="1" verticalCentered="1" gridLinesSet="0"/>
  <pageMargins left="0" right="0" top="0" bottom="0" header="0" footer="0"/>
  <pageSetup paperSize="5" scale="18" pageOrder="overThenDown" orientation="landscape" horizontalDpi="4294967294" verticalDpi="4294967294" r:id="rId1"/>
  <headerFooter alignWithMargins="0"/>
  <ignoredErrors>
    <ignoredError sqref="W33 AC33 C39 F39 D3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CONS</vt:lpstr>
    </vt:vector>
  </TitlesOfParts>
  <Company>MECON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ssterp</dc:creator>
  <cp:lastModifiedBy>placun</cp:lastModifiedBy>
  <cp:lastPrinted>2019-08-30T17:25:38Z</cp:lastPrinted>
  <dcterms:created xsi:type="dcterms:W3CDTF">2010-02-01T15:39:58Z</dcterms:created>
  <dcterms:modified xsi:type="dcterms:W3CDTF">2026-07-31T19:36:26Z</dcterms:modified>
</cp:coreProperties>
</file>